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załącznik 1" sheetId="1" r:id="rId1"/>
    <sheet name="załącznik2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<sst xmlns="http://schemas.openxmlformats.org/spreadsheetml/2006/main" count="152" uniqueCount="135">
  <si>
    <t>Lp</t>
  </si>
  <si>
    <t>Nazwa Jednostki organiza-cyjnej</t>
  </si>
  <si>
    <t>Rodzaj zadania</t>
  </si>
  <si>
    <t>Paragraf</t>
  </si>
  <si>
    <t xml:space="preserve">Różnica </t>
  </si>
  <si>
    <t>Uwagi</t>
  </si>
  <si>
    <t>Ognisko Wychowawcze w Tujsku</t>
  </si>
  <si>
    <t>Gimnazjum w Mikoszewie</t>
  </si>
  <si>
    <t>Ognisko wychowawcze w Mikoszewie</t>
  </si>
  <si>
    <t>Szkoła Podstawowa w Jantarze</t>
  </si>
  <si>
    <t>Ognisko wychowawcze w Jantarze</t>
  </si>
  <si>
    <t>Ognisko wychowawcze w Stegnie</t>
  </si>
  <si>
    <t>Gminny Ośrodek Kultury</t>
  </si>
  <si>
    <t>Świetlica socjoterapeutyczna w Tujsku</t>
  </si>
  <si>
    <t xml:space="preserve">wycieczki-usługi oraz  utrzymanie świetlicy </t>
  </si>
  <si>
    <t xml:space="preserve">Wynagrodzenia </t>
  </si>
  <si>
    <t xml:space="preserve">Wynagrodzenia dla  prac. świetlic, </t>
  </si>
  <si>
    <t>Koszty wyjazdów na szkolenia</t>
  </si>
  <si>
    <t>Wykonanie w paragrafach</t>
  </si>
  <si>
    <t xml:space="preserve">Różnice </t>
  </si>
  <si>
    <t>Płace</t>
  </si>
  <si>
    <t>ZUS</t>
  </si>
  <si>
    <t>Zakł. Fundusz Pracy</t>
  </si>
  <si>
    <t>Diety - wynagrodzenia</t>
  </si>
  <si>
    <t>Delegacje</t>
  </si>
  <si>
    <t>Materiały i wyposażenie</t>
  </si>
  <si>
    <t>w tym:</t>
  </si>
  <si>
    <t>Usługi pozostałe</t>
  </si>
  <si>
    <t>4000zł.rozdz.85153</t>
  </si>
  <si>
    <t>Dotacje dla innych gmin</t>
  </si>
  <si>
    <t>Dotacje dla jedn.-pub</t>
  </si>
  <si>
    <t>Opłaty sądowe</t>
  </si>
  <si>
    <t>Szkolenia pracowników</t>
  </si>
  <si>
    <t>Razem wykonanie:</t>
  </si>
  <si>
    <t>Razem plan doch/2002</t>
  </si>
  <si>
    <t>Dział</t>
  </si>
  <si>
    <t>Rozdział</t>
  </si>
  <si>
    <t>Nazwa</t>
  </si>
  <si>
    <t>Wyszczególnienie zadań</t>
  </si>
  <si>
    <t xml:space="preserve">
851</t>
  </si>
  <si>
    <t>Przeciwdziałanie alkoholizmowi</t>
  </si>
  <si>
    <t>Plan dochodów z oplat za alkohol</t>
  </si>
  <si>
    <r>
      <t>Z</t>
    </r>
    <r>
      <rPr>
        <sz val="10"/>
        <rFont val="Arial CE"/>
        <family val="0"/>
      </rPr>
      <t xml:space="preserve"> poprzedniego roku</t>
    </r>
  </si>
  <si>
    <t>Ogółem plan wydatków</t>
  </si>
  <si>
    <t>Dotacje cel. Przekaz.gminie na zadania bieżące z budżetu.</t>
  </si>
  <si>
    <t>Dotacje podmiotowe przekazane z budż. dla jedn.zalicz.sekt. Publiczn.</t>
  </si>
  <si>
    <t>Dotacje- konkurs dla organizacji pozarządowych</t>
  </si>
  <si>
    <t>Wynagrodzenia osobowe pracowników</t>
  </si>
  <si>
    <t>Zwrot za godz. nadliczbowe naucz.prowadz. ogniska wychowawcze,</t>
  </si>
  <si>
    <t>Składki na ubezpieczenie społeczne</t>
  </si>
  <si>
    <t>15,19% od wynagrodzenia członków komisji</t>
  </si>
  <si>
    <t>Składki na Fundusz Pracy</t>
  </si>
  <si>
    <t>2,45% od wynagrodzenia członków komisji</t>
  </si>
  <si>
    <t>Wynagrodzenia bezosobowe</t>
  </si>
  <si>
    <t xml:space="preserve">wynagrodzenia członków Komisji RPA, opinie biegłego- zaplanowano więcej wyjazdów do rodzin </t>
  </si>
  <si>
    <t>Podróże służbowe krajowe</t>
  </si>
  <si>
    <t xml:space="preserve">delegacje, </t>
  </si>
  <si>
    <t xml:space="preserve"> Wydatki dokonywane na inne zadania rozliczane w  Urzędzie Gminy</t>
  </si>
  <si>
    <t>Usługi niematerialne</t>
  </si>
  <si>
    <t>Ekspertyzy, opinie</t>
  </si>
  <si>
    <t>Ekspertyzy, opinie biegłych w przedmiocie uzależnienia</t>
  </si>
  <si>
    <t>Opłaty za złozone w Sądzie wnioski w sprawie zastosow. leczenia przymusowego.</t>
  </si>
  <si>
    <t>Szkolenia czl.Komisji -pracowników UG</t>
  </si>
  <si>
    <t>Programy profilaktyczne dot.narkomanii, szkolenia</t>
  </si>
  <si>
    <t>Programy profilaktyczne realizowane w szkołach, szkolenia nauczycieli i grup zawodowych</t>
  </si>
  <si>
    <t>Dodatkowe wyn.roczne</t>
  </si>
  <si>
    <t>"13" pensja</t>
  </si>
  <si>
    <t>Zespół Szkolno-Przedszkolny w Drewnicy</t>
  </si>
  <si>
    <t>Ognisko Wychowawcze w Drewnicy</t>
  </si>
  <si>
    <t>Zespól Szkół w Tujsku</t>
  </si>
  <si>
    <t>Zajecia profilaktyczne w świetlicy w Stegnie</t>
  </si>
  <si>
    <t>Zajecia profilaktyczne w świetlicach Bronowo, Żuławki</t>
  </si>
  <si>
    <t>Dotacje podmiotowe dla świetlic 
środowiskowych</t>
  </si>
  <si>
    <t xml:space="preserve">Urząd Gminy Stegna </t>
  </si>
  <si>
    <t>Wspołpraca między gminami i innymi organizacjami</t>
  </si>
  <si>
    <t>Pochodne od wynagrodzenia Pełnomocnika ds..RPA, Sekretarza Komisji RPA</t>
  </si>
  <si>
    <t>Wynagrodzenia GKRPA, opinie biegłego</t>
  </si>
  <si>
    <t>Wynagr.bezosobowe osób fizycznych - biegły, członkowie GKRPA,terapeuta, itp.</t>
  </si>
  <si>
    <t>Sport, profilaktyka, konkurs plastyczny, materiały edukacyjne, kolonie, choinka</t>
  </si>
  <si>
    <t>Ogniska wychowawcze, Sport, programy profilaktyczne, GKRPA: szkolenia, odwiedzanie rodzin, Punkt konsultacyjny, Opinie biegłego, Wycieczki, Kolonie,Choinka</t>
  </si>
  <si>
    <t>Opinie, ekspertyzy</t>
  </si>
  <si>
    <t>Opinie biegłych w przedmiocie uzależnienia</t>
  </si>
  <si>
    <t>Opłaty od wniosków za kierowanie osób uzależnionych na przymusowe leczenie na podst. Orzeczenia Sądowego</t>
  </si>
  <si>
    <t>Szkolenia członków komisji - pracowników UG</t>
  </si>
  <si>
    <t>Programy profilaktyczne</t>
  </si>
  <si>
    <t>Realizacja programów profilaktycznych w szkołach, szkolenia dla nauczycieli i grup zawodowych</t>
  </si>
  <si>
    <t>Ogółem:</t>
  </si>
  <si>
    <t>Ogółem plan w Urzędzie</t>
  </si>
  <si>
    <t>1000zł.rozdz.85153</t>
  </si>
  <si>
    <t>Dotacja - Konkurs dla organizacji pozarządowych</t>
  </si>
  <si>
    <t>Zespół szkól w Stegnie</t>
  </si>
  <si>
    <t>Dofinansowanie kolonii dla dzieci</t>
  </si>
  <si>
    <t>Pochodne od  wynagrodzenia Pełnomocnika i Sekretarza Komisji ds.. RPA</t>
  </si>
  <si>
    <t>Dotacje dla stowarzyszeń</t>
  </si>
  <si>
    <t>Dodatkowe wynagrodzenia roczne</t>
  </si>
  <si>
    <t>zakupy materiałowe  - ulotki , broszury itp..</t>
  </si>
  <si>
    <t>Ogłoszenie konkursu dla organizacji pozarządowych na opraco-wanie i realizację programu profilaktycznego dla organizacji pozarządowych (INICJATYWY LOKALNE), regranting, zatrudnienie socjalne</t>
  </si>
  <si>
    <t>Plan na 2016</t>
  </si>
  <si>
    <t>Ogłoszenie konkursu na realizację programów profilaktycznych dla organizacji pozarządowych</t>
  </si>
  <si>
    <t>Zakupy inwestycyjne</t>
  </si>
  <si>
    <t>Energia</t>
  </si>
  <si>
    <t>Art.spożywcze</t>
  </si>
  <si>
    <t>Ogółem plan na 2016</t>
  </si>
  <si>
    <t xml:space="preserve">Planowane wydatki na 2016r. </t>
  </si>
  <si>
    <t>Zakup nagród</t>
  </si>
  <si>
    <t>Zakup art. spożywczych</t>
  </si>
  <si>
    <t>Szkolenia czl.komisji.prac.świetlic i ognisk, progr.profilakt.dla dzieci i mlodzieży,zwrot kosztów podróży,użytk pryw. samochodów do kontroli, obozy terapeutyczne dla dzieci,dowozy osób uzależnionych, organiz.choinki Mikołajkowej, opinie biegłego, itd.</t>
  </si>
  <si>
    <t>Zakup art. przemysłowych</t>
  </si>
  <si>
    <t xml:space="preserve"> Grupa do 15 dzieci - spotkania 1 w tygodniu   (15 godzin miesięcznie, po 26/h - 10 m-cy dla nauczyciela )</t>
  </si>
  <si>
    <t xml:space="preserve">Nagrody w konkursach </t>
  </si>
  <si>
    <t>Koncert i zabawy mikołajkowe dla dzieci</t>
  </si>
  <si>
    <t>Konkursy - zakup nagród</t>
  </si>
  <si>
    <t>Gminny Program Przeciwdziałania Narkomanii</t>
  </si>
  <si>
    <t>Zakup art.  przmysłowych</t>
  </si>
  <si>
    <t xml:space="preserve">Dofin.zajęć sport. pozalekcyjnych- zakup sprzetu sport, Zakup pakietu do Kampanii Zachowaj Trzeźwy Umysł, zakup art. żywnościowych na choinki mikołajkowe organizowane w świetlicach, materiały biurowe, prenumerata </t>
  </si>
  <si>
    <t>Zakup art.. Spozywczych</t>
  </si>
  <si>
    <t>Wykonanie w 2016</t>
  </si>
  <si>
    <t>Wykonanie  2016</t>
  </si>
  <si>
    <t>środki nie wykorzystane w 2015r.</t>
  </si>
  <si>
    <t>Ogółem wyk  na 2016r.</t>
  </si>
  <si>
    <t xml:space="preserve">Prowadzenie placówek wsparcia dziennego: świetlic: specjalistycznejw Tujsku oraz opiekuńczych w Stegnie, Bronowie iNowotnej, dofinansowanie zajęć profilaktycznych w pozostałych świetlicach środowiskowych, </t>
  </si>
  <si>
    <t>Dofinansowanie zajęć terapeutycznych w świetlicach wiejskich  oraz dofinansowanie utrzymania lokali w których znajdują się świetlice</t>
  </si>
  <si>
    <t>Programy profilaktyczne w szkołach, na zajęciach sportowych pozalekcyjnych, szkolenia członków komisji,prac, świetlic,terapeutów, trenerów, zwrot za korzystanie z prywatnych samochodow przez czł.Komisji - wykonywanie zadań w ramach realizacji GPPiRPA, opinie biegłego, organizacja kolonii, dofinansowanie wycieczek szkolnych i imprez integracyjnych dla dzieci, superwizje,dofinansowanie Ośrodka Terapii Uzależnień i Współuzależnienia w Nowym Dworze Gdańskim</t>
  </si>
  <si>
    <t>Dofinansowanie telefonu zaufania - UM w NDG zrezygnował z infolinii</t>
  </si>
  <si>
    <t>Dofinansowanie zajęć profilaktycznych oraz doposażenia świetlic opiekuńczychh i zatrudnienie prac,świetlic oraz Kierownika świetlic: Stegna, Tujsk, Bronowo,Nowotna</t>
  </si>
  <si>
    <t>zakupiono art.. Spożywcze na Dzień Dziecka  i słodyczena spotkania z Mikołajem w świetlicach</t>
  </si>
  <si>
    <t>zakupiono drobne nagrody w ramach Dnia Dziecka i spotkań z Mikołajem</t>
  </si>
  <si>
    <t>dofinansowanie kosztów kolonii, dla dzieci uczeszczających na zajęcia świetlic opiekuńczych i ognisk wychowawczych</t>
  </si>
  <si>
    <t>Dofinansowanie zakupu elementów siłowni napowietrznej w Stegnie</t>
  </si>
  <si>
    <t>Zakup art. spożywczych na Dzień Dziecka i Spotkania z Mikołajem</t>
  </si>
  <si>
    <t xml:space="preserve">Zakup dla uczestników koncertu profilaktycznego, ulotek i broszur  </t>
  </si>
  <si>
    <t>Urząd Miasta NDG zrezygnował z infolinii</t>
  </si>
  <si>
    <t xml:space="preserve"> Grupa do 15 dzieci - spotkania 1 w tygodniu   (15 godzin miesięcznie, po 26/h - 10 m-cy dla nauczyciela ) Ognisko funkcjonuje od listopada w związku ze zmianą osoby prowadzącej </t>
  </si>
  <si>
    <t xml:space="preserve"> Grupa do 15 dzieci - spotkania 1 w tygodniu   (15 godzin miesięcznie, po 26/h - 10 m-cy dla nauczyciela ).Ze względu na nieobecność pracownika zrealizowano mniejszą ilość zajęć </t>
  </si>
  <si>
    <r>
      <t>Sprawozdanie z realizacji zadań</t>
    </r>
    <r>
      <rPr>
        <b/>
        <sz val="10"/>
        <rFont val="Arial CE"/>
        <family val="2"/>
      </rPr>
      <t xml:space="preserve">
 Gminnego Programu Profilaktyki i Rozwiązywania Problemów Alkoholowych 
 w 2016 roku ( z uwzględnieniem klasyfikacji budżetowej)   Załącznik nr  2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</si>
</sst>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59">
    <font>
      <sz val="10"/>
      <name val="Arial"/>
      <family val="0"/>
    </font>
    <font>
      <sz val="8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10"/>
      <name val="Arial CE"/>
      <family val="0"/>
    </font>
    <font>
      <b/>
      <sz val="10"/>
      <name val="Arial"/>
      <family val="2"/>
    </font>
    <font>
      <b/>
      <sz val="8"/>
      <name val="Arial CE"/>
      <family val="2"/>
    </font>
    <font>
      <sz val="8"/>
      <name val="Arial"/>
      <family val="2"/>
    </font>
    <font>
      <sz val="7"/>
      <name val="Arial CE"/>
      <family val="2"/>
    </font>
    <font>
      <sz val="9"/>
      <name val="Arial"/>
      <family val="2"/>
    </font>
    <font>
      <sz val="7"/>
      <name val="Arial"/>
      <family val="2"/>
    </font>
    <font>
      <sz val="6"/>
      <name val="Arial CE"/>
      <family val="2"/>
    </font>
    <font>
      <sz val="6"/>
      <name val="Times New Roman"/>
      <family val="1"/>
    </font>
    <font>
      <b/>
      <sz val="6"/>
      <name val="Arial CE"/>
      <family val="2"/>
    </font>
    <font>
      <b/>
      <sz val="7"/>
      <name val="Arial CE"/>
      <family val="2"/>
    </font>
    <font>
      <sz val="6"/>
      <name val="Arial"/>
      <family val="2"/>
    </font>
    <font>
      <b/>
      <sz val="9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Arial CE"/>
      <family val="0"/>
    </font>
    <font>
      <b/>
      <sz val="10"/>
      <color indexed="8"/>
      <name val="Arial CE"/>
      <family val="0"/>
    </font>
    <font>
      <b/>
      <sz val="9"/>
      <color indexed="8"/>
      <name val="Arial CE"/>
      <family val="0"/>
    </font>
    <font>
      <sz val="10"/>
      <color indexed="8"/>
      <name val="Arial CE"/>
      <family val="0"/>
    </font>
    <font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Alignment="1">
      <alignment horizontal="center" vertical="center" textRotation="180"/>
    </xf>
    <xf numFmtId="0" fontId="6" fillId="0" borderId="0" xfId="0" applyFont="1" applyAlignment="1">
      <alignment horizontal="center" vertical="center" textRotation="180"/>
    </xf>
    <xf numFmtId="0" fontId="1" fillId="0" borderId="0" xfId="0" applyFont="1" applyAlignment="1">
      <alignment vertical="center" wrapText="1"/>
    </xf>
    <xf numFmtId="3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3" fontId="2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9" fontId="10" fillId="0" borderId="15" xfId="52" applyFont="1" applyBorder="1" applyAlignment="1">
      <alignment vertical="center" wrapText="1" shrinkToFit="1"/>
    </xf>
    <xf numFmtId="164" fontId="5" fillId="0" borderId="16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vertical="center"/>
    </xf>
    <xf numFmtId="0" fontId="1" fillId="0" borderId="17" xfId="0" applyFont="1" applyBorder="1" applyAlignment="1">
      <alignment horizontal="center" vertical="top" wrapText="1"/>
    </xf>
    <xf numFmtId="3" fontId="2" fillId="0" borderId="1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2" fillId="0" borderId="16" xfId="0" applyFont="1" applyBorder="1" applyAlignment="1">
      <alignment horizontal="center"/>
    </xf>
    <xf numFmtId="164" fontId="5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3" fontId="2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 shrinkToFit="1"/>
    </xf>
    <xf numFmtId="164" fontId="5" fillId="0" borderId="23" xfId="0" applyNumberFormat="1" applyFont="1" applyBorder="1" applyAlignment="1">
      <alignment vertical="center"/>
    </xf>
    <xf numFmtId="164" fontId="4" fillId="0" borderId="15" xfId="0" applyNumberFormat="1" applyFont="1" applyBorder="1" applyAlignment="1">
      <alignment horizontal="center" vertical="center" textRotation="180"/>
    </xf>
    <xf numFmtId="0" fontId="10" fillId="0" borderId="24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" fontId="5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 textRotation="180"/>
    </xf>
    <xf numFmtId="0" fontId="1" fillId="0" borderId="0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/>
    </xf>
    <xf numFmtId="3" fontId="1" fillId="0" borderId="0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1" fillId="0" borderId="13" xfId="0" applyFont="1" applyBorder="1" applyAlignment="1">
      <alignment/>
    </xf>
    <xf numFmtId="0" fontId="1" fillId="0" borderId="28" xfId="0" applyFont="1" applyBorder="1" applyAlignment="1">
      <alignment vertical="center"/>
    </xf>
    <xf numFmtId="0" fontId="7" fillId="0" borderId="0" xfId="0" applyFont="1" applyAlignment="1">
      <alignment/>
    </xf>
    <xf numFmtId="0" fontId="10" fillId="0" borderId="28" xfId="0" applyFont="1" applyBorder="1" applyAlignment="1">
      <alignment vertical="center"/>
    </xf>
    <xf numFmtId="0" fontId="1" fillId="0" borderId="29" xfId="0" applyFont="1" applyBorder="1" applyAlignment="1">
      <alignment/>
    </xf>
    <xf numFmtId="3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3" fontId="2" fillId="0" borderId="0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1" fillId="0" borderId="31" xfId="0" applyFont="1" applyBorder="1" applyAlignment="1">
      <alignment/>
    </xf>
    <xf numFmtId="0" fontId="5" fillId="0" borderId="32" xfId="0" applyFont="1" applyBorder="1" applyAlignment="1">
      <alignment horizontal="center" vertical="center" textRotation="90" wrapText="1"/>
    </xf>
    <xf numFmtId="0" fontId="4" fillId="0" borderId="33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4" fillId="0" borderId="33" xfId="0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3" fontId="5" fillId="0" borderId="35" xfId="0" applyNumberFormat="1" applyFont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3" fontId="0" fillId="0" borderId="33" xfId="0" applyNumberForma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3" fontId="2" fillId="0" borderId="37" xfId="0" applyNumberFormat="1" applyFont="1" applyBorder="1" applyAlignment="1">
      <alignment horizontal="right" vertical="center"/>
    </xf>
    <xf numFmtId="0" fontId="1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4" fillId="0" borderId="41" xfId="0" applyFont="1" applyBorder="1" applyAlignment="1">
      <alignment vertical="center" wrapText="1"/>
    </xf>
    <xf numFmtId="3" fontId="2" fillId="0" borderId="19" xfId="0" applyNumberFormat="1" applyFont="1" applyBorder="1" applyAlignment="1">
      <alignment horizontal="right" vertical="center"/>
    </xf>
    <xf numFmtId="0" fontId="1" fillId="0" borderId="42" xfId="0" applyFont="1" applyBorder="1" applyAlignment="1">
      <alignment vertical="center" wrapText="1"/>
    </xf>
    <xf numFmtId="0" fontId="0" fillId="0" borderId="35" xfId="0" applyBorder="1" applyAlignment="1">
      <alignment vertical="center"/>
    </xf>
    <xf numFmtId="0" fontId="4" fillId="0" borderId="43" xfId="0" applyFont="1" applyBorder="1" applyAlignment="1">
      <alignment vertical="center" wrapText="1"/>
    </xf>
    <xf numFmtId="3" fontId="7" fillId="0" borderId="15" xfId="0" applyNumberFormat="1" applyFont="1" applyBorder="1" applyAlignment="1">
      <alignment horizontal="right" vertical="center"/>
    </xf>
    <xf numFmtId="3" fontId="9" fillId="0" borderId="44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0" borderId="27" xfId="0" applyBorder="1" applyAlignment="1">
      <alignment vertical="center"/>
    </xf>
    <xf numFmtId="0" fontId="1" fillId="0" borderId="22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right" vertical="center"/>
    </xf>
    <xf numFmtId="0" fontId="10" fillId="0" borderId="42" xfId="0" applyFont="1" applyBorder="1" applyAlignment="1">
      <alignment vertical="center" wrapText="1"/>
    </xf>
    <xf numFmtId="0" fontId="0" fillId="0" borderId="39" xfId="0" applyBorder="1" applyAlignment="1">
      <alignment vertical="center"/>
    </xf>
    <xf numFmtId="0" fontId="1" fillId="0" borderId="40" xfId="0" applyFont="1" applyBorder="1" applyAlignment="1">
      <alignment vertical="center" wrapText="1"/>
    </xf>
    <xf numFmtId="3" fontId="4" fillId="0" borderId="16" xfId="0" applyNumberFormat="1" applyFont="1" applyBorder="1" applyAlignment="1">
      <alignment horizontal="right" vertical="center"/>
    </xf>
    <xf numFmtId="0" fontId="14" fillId="0" borderId="44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3" fontId="7" fillId="0" borderId="16" xfId="0" applyNumberFormat="1" applyFont="1" applyBorder="1" applyAlignment="1">
      <alignment horizontal="right" vertical="center"/>
    </xf>
    <xf numFmtId="0" fontId="13" fillId="0" borderId="44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13" fillId="0" borderId="42" xfId="0" applyFont="1" applyBorder="1" applyAlignment="1">
      <alignment vertical="center" wrapText="1"/>
    </xf>
    <xf numFmtId="0" fontId="13" fillId="0" borderId="45" xfId="0" applyFont="1" applyBorder="1" applyAlignment="1">
      <alignment vertical="center" wrapText="1"/>
    </xf>
    <xf numFmtId="0" fontId="10" fillId="0" borderId="45" xfId="0" applyFont="1" applyBorder="1" applyAlignment="1">
      <alignment vertical="center" wrapText="1"/>
    </xf>
    <xf numFmtId="0" fontId="0" fillId="0" borderId="0" xfId="0" applyAlignment="1">
      <alignment textRotation="90"/>
    </xf>
    <xf numFmtId="0" fontId="0" fillId="0" borderId="46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right" vertical="center"/>
    </xf>
    <xf numFmtId="0" fontId="2" fillId="0" borderId="44" xfId="0" applyFont="1" applyBorder="1" applyAlignment="1">
      <alignment vertical="center" wrapText="1"/>
    </xf>
    <xf numFmtId="0" fontId="0" fillId="0" borderId="0" xfId="0" applyAlignment="1">
      <alignment textRotation="180"/>
    </xf>
    <xf numFmtId="0" fontId="0" fillId="0" borderId="10" xfId="0" applyBorder="1" applyAlignment="1">
      <alignment textRotation="180"/>
    </xf>
    <xf numFmtId="0" fontId="4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textRotation="180" wrapText="1"/>
    </xf>
    <xf numFmtId="0" fontId="8" fillId="0" borderId="33" xfId="0" applyFont="1" applyBorder="1" applyAlignment="1">
      <alignment horizontal="center" vertical="center" textRotation="180"/>
    </xf>
    <xf numFmtId="0" fontId="1" fillId="0" borderId="36" xfId="0" applyFont="1" applyBorder="1" applyAlignment="1">
      <alignment horizontal="center" vertical="center" textRotation="180" wrapText="1"/>
    </xf>
    <xf numFmtId="0" fontId="2" fillId="0" borderId="47" xfId="0" applyFont="1" applyBorder="1" applyAlignment="1">
      <alignment horizontal="center" vertical="center" textRotation="180" wrapText="1"/>
    </xf>
    <xf numFmtId="0" fontId="5" fillId="0" borderId="34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textRotation="180" wrapText="1"/>
    </xf>
    <xf numFmtId="0" fontId="1" fillId="0" borderId="47" xfId="0" applyFont="1" applyBorder="1" applyAlignment="1">
      <alignment horizontal="center" vertical="center" textRotation="180" wrapText="1"/>
    </xf>
    <xf numFmtId="0" fontId="4" fillId="0" borderId="4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164" fontId="5" fillId="0" borderId="21" xfId="0" applyNumberFormat="1" applyFont="1" applyBorder="1" applyAlignment="1">
      <alignment vertical="center"/>
    </xf>
    <xf numFmtId="3" fontId="2" fillId="0" borderId="48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top" wrapText="1"/>
    </xf>
    <xf numFmtId="3" fontId="2" fillId="0" borderId="49" xfId="0" applyNumberFormat="1" applyFont="1" applyBorder="1" applyAlignment="1">
      <alignment horizontal="center" vertical="center"/>
    </xf>
    <xf numFmtId="164" fontId="5" fillId="0" borderId="27" xfId="0" applyNumberFormat="1" applyFont="1" applyBorder="1" applyAlignment="1">
      <alignment vertical="center"/>
    </xf>
    <xf numFmtId="164" fontId="5" fillId="0" borderId="39" xfId="0" applyNumberFormat="1" applyFont="1" applyBorder="1" applyAlignment="1">
      <alignment vertical="center"/>
    </xf>
    <xf numFmtId="0" fontId="1" fillId="0" borderId="5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19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 wrapText="1"/>
    </xf>
    <xf numFmtId="0" fontId="0" fillId="0" borderId="19" xfId="0" applyBorder="1" applyAlignment="1">
      <alignment horizontal="right" vertical="center"/>
    </xf>
    <xf numFmtId="0" fontId="1" fillId="0" borderId="27" xfId="0" applyFont="1" applyBorder="1" applyAlignment="1">
      <alignment horizontal="center" vertical="center" wrapText="1"/>
    </xf>
    <xf numFmtId="164" fontId="5" fillId="0" borderId="40" xfId="0" applyNumberFormat="1" applyFont="1" applyBorder="1" applyAlignment="1">
      <alignment horizontal="center" vertical="center"/>
    </xf>
    <xf numFmtId="164" fontId="15" fillId="0" borderId="16" xfId="0" applyNumberFormat="1" applyFont="1" applyBorder="1" applyAlignment="1">
      <alignment horizontal="center" vertical="center" textRotation="180"/>
    </xf>
    <xf numFmtId="0" fontId="2" fillId="0" borderId="19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 textRotation="180"/>
    </xf>
    <xf numFmtId="164" fontId="16" fillId="0" borderId="16" xfId="0" applyNumberFormat="1" applyFont="1" applyBorder="1" applyAlignment="1">
      <alignment horizontal="center" vertical="center" textRotation="180"/>
    </xf>
    <xf numFmtId="0" fontId="2" fillId="0" borderId="42" xfId="0" applyFont="1" applyBorder="1" applyAlignment="1">
      <alignment vertical="center" wrapText="1"/>
    </xf>
    <xf numFmtId="164" fontId="2" fillId="0" borderId="16" xfId="0" applyNumberFormat="1" applyFont="1" applyBorder="1" applyAlignment="1">
      <alignment horizontal="center" vertical="center" textRotation="180"/>
    </xf>
    <xf numFmtId="164" fontId="5" fillId="0" borderId="16" xfId="0" applyNumberFormat="1" applyFont="1" applyBorder="1" applyAlignment="1">
      <alignment horizontal="center" vertical="center" textRotation="180"/>
    </xf>
    <xf numFmtId="3" fontId="1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 textRotation="180"/>
    </xf>
    <xf numFmtId="164" fontId="5" fillId="0" borderId="12" xfId="0" applyNumberFormat="1" applyFont="1" applyBorder="1" applyAlignment="1">
      <alignment horizontal="center" vertical="center" textRotation="180"/>
    </xf>
    <xf numFmtId="3" fontId="10" fillId="0" borderId="44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vertical="center" wrapText="1"/>
    </xf>
    <xf numFmtId="3" fontId="1" fillId="0" borderId="12" xfId="0" applyNumberFormat="1" applyFont="1" applyBorder="1" applyAlignment="1">
      <alignment horizontal="center" vertical="center" textRotation="180"/>
    </xf>
    <xf numFmtId="3" fontId="5" fillId="0" borderId="12" xfId="0" applyNumberFormat="1" applyFont="1" applyBorder="1" applyAlignment="1">
      <alignment horizontal="center" vertical="center" textRotation="180"/>
    </xf>
    <xf numFmtId="0" fontId="1" fillId="0" borderId="12" xfId="0" applyFont="1" applyBorder="1" applyAlignment="1">
      <alignment vertical="center" wrapText="1"/>
    </xf>
    <xf numFmtId="0" fontId="2" fillId="0" borderId="19" xfId="0" applyFont="1" applyBorder="1" applyAlignment="1">
      <alignment/>
    </xf>
    <xf numFmtId="0" fontId="0" fillId="0" borderId="42" xfId="0" applyBorder="1" applyAlignment="1">
      <alignment vertical="center" wrapText="1"/>
    </xf>
    <xf numFmtId="3" fontId="2" fillId="0" borderId="54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vertical="center" wrapText="1" shrinkToFit="1"/>
    </xf>
    <xf numFmtId="164" fontId="5" fillId="0" borderId="17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1" fillId="0" borderId="46" xfId="0" applyFont="1" applyBorder="1" applyAlignment="1">
      <alignment wrapText="1"/>
    </xf>
    <xf numFmtId="0" fontId="2" fillId="0" borderId="14" xfId="0" applyFont="1" applyBorder="1" applyAlignment="1">
      <alignment vertical="center"/>
    </xf>
    <xf numFmtId="164" fontId="5" fillId="0" borderId="14" xfId="0" applyNumberFormat="1" applyFont="1" applyBorder="1" applyAlignment="1">
      <alignment horizontal="center" vertical="center"/>
    </xf>
    <xf numFmtId="3" fontId="13" fillId="0" borderId="2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right" vertical="center"/>
    </xf>
    <xf numFmtId="164" fontId="4" fillId="0" borderId="14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 textRotation="180"/>
    </xf>
    <xf numFmtId="3" fontId="2" fillId="0" borderId="24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164" fontId="11" fillId="0" borderId="32" xfId="0" applyNumberFormat="1" applyFont="1" applyBorder="1" applyAlignment="1">
      <alignment horizontal="right" vertical="center"/>
    </xf>
    <xf numFmtId="164" fontId="10" fillId="0" borderId="34" xfId="0" applyNumberFormat="1" applyFont="1" applyBorder="1" applyAlignment="1">
      <alignment horizontal="center" vertical="center" textRotation="180"/>
    </xf>
    <xf numFmtId="164" fontId="7" fillId="0" borderId="55" xfId="0" applyNumberFormat="1" applyFont="1" applyBorder="1" applyAlignment="1">
      <alignment horizontal="right" vertical="center"/>
    </xf>
    <xf numFmtId="164" fontId="16" fillId="0" borderId="47" xfId="0" applyNumberFormat="1" applyFont="1" applyBorder="1" applyAlignment="1">
      <alignment horizontal="center" vertical="center" textRotation="180"/>
    </xf>
    <xf numFmtId="164" fontId="9" fillId="0" borderId="33" xfId="0" applyNumberFormat="1" applyFont="1" applyBorder="1" applyAlignment="1">
      <alignment horizontal="right" vertical="center"/>
    </xf>
    <xf numFmtId="164" fontId="1" fillId="0" borderId="33" xfId="0" applyNumberFormat="1" applyFont="1" applyBorder="1" applyAlignment="1">
      <alignment horizontal="center" vertical="center" textRotation="180"/>
    </xf>
    <xf numFmtId="164" fontId="7" fillId="0" borderId="33" xfId="0" applyNumberFormat="1" applyFont="1" applyBorder="1" applyAlignment="1">
      <alignment horizontal="right" vertical="center"/>
    </xf>
    <xf numFmtId="164" fontId="8" fillId="0" borderId="33" xfId="0" applyNumberFormat="1" applyFont="1" applyBorder="1" applyAlignment="1">
      <alignment horizontal="center" vertical="center" textRotation="180"/>
    </xf>
    <xf numFmtId="3" fontId="10" fillId="0" borderId="5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 textRotation="180"/>
    </xf>
    <xf numFmtId="0" fontId="6" fillId="0" borderId="33" xfId="0" applyFont="1" applyBorder="1" applyAlignment="1">
      <alignment textRotation="180" wrapText="1"/>
    </xf>
    <xf numFmtId="0" fontId="5" fillId="0" borderId="34" xfId="0" applyFont="1" applyBorder="1" applyAlignment="1">
      <alignment vertical="center" wrapText="1"/>
    </xf>
    <xf numFmtId="0" fontId="10" fillId="0" borderId="47" xfId="0" applyFont="1" applyBorder="1" applyAlignment="1">
      <alignment horizontal="center" vertical="center" textRotation="90" wrapText="1"/>
    </xf>
    <xf numFmtId="3" fontId="10" fillId="0" borderId="39" xfId="0" applyNumberFormat="1" applyFont="1" applyBorder="1" applyAlignment="1">
      <alignment horizontal="center" vertical="center" wrapText="1"/>
    </xf>
    <xf numFmtId="3" fontId="1" fillId="0" borderId="39" xfId="0" applyNumberFormat="1" applyFont="1" applyBorder="1" applyAlignment="1">
      <alignment horizontal="center" vertical="center" wrapText="1"/>
    </xf>
    <xf numFmtId="0" fontId="1" fillId="0" borderId="57" xfId="0" applyFont="1" applyFill="1" applyBorder="1" applyAlignment="1">
      <alignment/>
    </xf>
    <xf numFmtId="0" fontId="1" fillId="0" borderId="58" xfId="0" applyFont="1" applyBorder="1" applyAlignment="1">
      <alignment vertical="center"/>
    </xf>
    <xf numFmtId="3" fontId="2" fillId="0" borderId="5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vertical="center"/>
    </xf>
    <xf numFmtId="0" fontId="1" fillId="0" borderId="60" xfId="0" applyFont="1" applyBorder="1" applyAlignment="1">
      <alignment horizontal="center"/>
    </xf>
    <xf numFmtId="0" fontId="1" fillId="0" borderId="39" xfId="0" applyFont="1" applyBorder="1" applyAlignment="1">
      <alignment horizontal="center" vertical="top" wrapText="1"/>
    </xf>
    <xf numFmtId="164" fontId="5" fillId="0" borderId="61" xfId="0" applyNumberFormat="1" applyFont="1" applyBorder="1" applyAlignment="1">
      <alignment vertical="center"/>
    </xf>
    <xf numFmtId="0" fontId="0" fillId="0" borderId="62" xfId="0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164" fontId="17" fillId="0" borderId="61" xfId="0" applyNumberFormat="1" applyFont="1" applyBorder="1" applyAlignment="1">
      <alignment horizontal="center" vertical="center" textRotation="180"/>
    </xf>
    <xf numFmtId="0" fontId="5" fillId="0" borderId="61" xfId="0" applyNumberFormat="1" applyFont="1" applyBorder="1" applyAlignment="1">
      <alignment horizontal="center" vertical="center" textRotation="180"/>
    </xf>
    <xf numFmtId="3" fontId="2" fillId="0" borderId="63" xfId="0" applyNumberFormat="1" applyFont="1" applyBorder="1" applyAlignment="1">
      <alignment horizontal="center" vertical="center"/>
    </xf>
    <xf numFmtId="0" fontId="1" fillId="0" borderId="61" xfId="0" applyFont="1" applyBorder="1" applyAlignment="1">
      <alignment vertical="center" wrapText="1" shrinkToFit="1"/>
    </xf>
    <xf numFmtId="0" fontId="0" fillId="0" borderId="52" xfId="0" applyBorder="1" applyAlignment="1">
      <alignment vertical="center"/>
    </xf>
    <xf numFmtId="0" fontId="1" fillId="0" borderId="44" xfId="0" applyFont="1" applyBorder="1" applyAlignment="1">
      <alignment vertical="center" wrapText="1"/>
    </xf>
    <xf numFmtId="0" fontId="1" fillId="0" borderId="39" xfId="0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horizontal="center" vertical="center"/>
    </xf>
    <xf numFmtId="9" fontId="2" fillId="0" borderId="53" xfId="52" applyFont="1" applyBorder="1" applyAlignment="1">
      <alignment vertical="center" wrapText="1" shrinkToFit="1"/>
    </xf>
    <xf numFmtId="0" fontId="2" fillId="0" borderId="60" xfId="0" applyFont="1" applyBorder="1" applyAlignment="1">
      <alignment horizontal="center"/>
    </xf>
    <xf numFmtId="0" fontId="5" fillId="0" borderId="60" xfId="0" applyFont="1" applyBorder="1" applyAlignment="1">
      <alignment/>
    </xf>
    <xf numFmtId="0" fontId="0" fillId="0" borderId="22" xfId="0" applyBorder="1" applyAlignment="1">
      <alignment vertical="center"/>
    </xf>
    <xf numFmtId="0" fontId="11" fillId="0" borderId="22" xfId="0" applyFont="1" applyBorder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0" fontId="1" fillId="0" borderId="22" xfId="0" applyFont="1" applyBorder="1" applyAlignment="1">
      <alignment/>
    </xf>
    <xf numFmtId="164" fontId="5" fillId="0" borderId="52" xfId="0" applyNumberFormat="1" applyFont="1" applyBorder="1" applyAlignment="1">
      <alignment/>
    </xf>
    <xf numFmtId="4" fontId="1" fillId="0" borderId="45" xfId="0" applyNumberFormat="1" applyFont="1" applyBorder="1" applyAlignment="1">
      <alignment/>
    </xf>
    <xf numFmtId="164" fontId="6" fillId="0" borderId="39" xfId="0" applyNumberFormat="1" applyFont="1" applyFill="1" applyBorder="1" applyAlignment="1">
      <alignment/>
    </xf>
    <xf numFmtId="164" fontId="6" fillId="0" borderId="27" xfId="0" applyNumberFormat="1" applyFont="1" applyFill="1" applyBorder="1" applyAlignment="1">
      <alignment/>
    </xf>
    <xf numFmtId="164" fontId="1" fillId="0" borderId="42" xfId="0" applyNumberFormat="1" applyFont="1" applyFill="1" applyBorder="1" applyAlignment="1">
      <alignment/>
    </xf>
    <xf numFmtId="164" fontId="1" fillId="0" borderId="27" xfId="0" applyNumberFormat="1" applyFont="1" applyFill="1" applyBorder="1" applyAlignment="1">
      <alignment/>
    </xf>
    <xf numFmtId="164" fontId="2" fillId="0" borderId="27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0" fontId="1" fillId="0" borderId="27" xfId="0" applyFont="1" applyFill="1" applyBorder="1" applyAlignment="1">
      <alignment/>
    </xf>
    <xf numFmtId="164" fontId="9" fillId="0" borderId="27" xfId="0" applyNumberFormat="1" applyFont="1" applyFill="1" applyBorder="1" applyAlignment="1">
      <alignment/>
    </xf>
    <xf numFmtId="164" fontId="6" fillId="0" borderId="39" xfId="0" applyNumberFormat="1" applyFont="1" applyFill="1" applyBorder="1" applyAlignment="1">
      <alignment/>
    </xf>
    <xf numFmtId="164" fontId="4" fillId="0" borderId="39" xfId="0" applyNumberFormat="1" applyFont="1" applyFill="1" applyBorder="1" applyAlignment="1">
      <alignment/>
    </xf>
    <xf numFmtId="164" fontId="6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42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164" fontId="7" fillId="0" borderId="27" xfId="0" applyNumberFormat="1" applyFont="1" applyFill="1" applyBorder="1" applyAlignment="1">
      <alignment/>
    </xf>
    <xf numFmtId="164" fontId="13" fillId="0" borderId="27" xfId="0" applyNumberFormat="1" applyFont="1" applyBorder="1" applyAlignment="1">
      <alignment horizontal="center" vertical="center" textRotation="180"/>
    </xf>
    <xf numFmtId="0" fontId="0" fillId="0" borderId="0" xfId="0" applyFont="1" applyAlignment="1">
      <alignment vertical="center" wrapText="1"/>
    </xf>
    <xf numFmtId="3" fontId="11" fillId="0" borderId="43" xfId="0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0" fillId="0" borderId="64" xfId="0" applyNumberFormat="1" applyFon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7" fillId="0" borderId="65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12" fillId="0" borderId="38" xfId="0" applyNumberFormat="1" applyFont="1" applyBorder="1" applyAlignment="1">
      <alignment horizontal="right" vertical="center"/>
    </xf>
    <xf numFmtId="0" fontId="1" fillId="0" borderId="45" xfId="0" applyFont="1" applyBorder="1" applyAlignment="1">
      <alignment vertical="center" wrapText="1"/>
    </xf>
    <xf numFmtId="164" fontId="17" fillId="0" borderId="66" xfId="0" applyNumberFormat="1" applyFont="1" applyBorder="1" applyAlignment="1">
      <alignment horizontal="center" vertical="center" textRotation="180"/>
    </xf>
    <xf numFmtId="0" fontId="5" fillId="0" borderId="15" xfId="0" applyNumberFormat="1" applyFont="1" applyBorder="1" applyAlignment="1">
      <alignment horizontal="center" vertical="center" textRotation="180"/>
    </xf>
    <xf numFmtId="0" fontId="1" fillId="0" borderId="15" xfId="0" applyFont="1" applyBorder="1" applyAlignment="1">
      <alignment vertical="center" wrapText="1" shrinkToFit="1"/>
    </xf>
    <xf numFmtId="0" fontId="0" fillId="0" borderId="67" xfId="0" applyFont="1" applyBorder="1" applyAlignment="1">
      <alignment vertical="center" wrapText="1"/>
    </xf>
    <xf numFmtId="164" fontId="1" fillId="0" borderId="45" xfId="0" applyNumberFormat="1" applyFont="1" applyFill="1" applyBorder="1" applyAlignment="1">
      <alignment/>
    </xf>
    <xf numFmtId="164" fontId="4" fillId="0" borderId="45" xfId="0" applyNumberFormat="1" applyFont="1" applyFill="1" applyBorder="1" applyAlignment="1">
      <alignment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3" fontId="10" fillId="0" borderId="38" xfId="0" applyNumberFormat="1" applyFont="1" applyBorder="1" applyAlignment="1">
      <alignment horizontal="center" vertical="center" wrapText="1"/>
    </xf>
    <xf numFmtId="164" fontId="1" fillId="0" borderId="33" xfId="0" applyNumberFormat="1" applyFont="1" applyBorder="1" applyAlignment="1">
      <alignment vertical="center"/>
    </xf>
    <xf numFmtId="0" fontId="1" fillId="0" borderId="27" xfId="0" applyFont="1" applyBorder="1" applyAlignment="1">
      <alignment vertical="center" wrapText="1"/>
    </xf>
    <xf numFmtId="165" fontId="5" fillId="0" borderId="61" xfId="0" applyNumberFormat="1" applyFont="1" applyBorder="1" applyAlignment="1">
      <alignment/>
    </xf>
    <xf numFmtId="164" fontId="2" fillId="0" borderId="61" xfId="0" applyNumberFormat="1" applyFont="1" applyBorder="1" applyAlignment="1">
      <alignment horizontal="center" vertical="center" textRotation="180"/>
    </xf>
    <xf numFmtId="164" fontId="5" fillId="0" borderId="61" xfId="0" applyNumberFormat="1" applyFont="1" applyBorder="1" applyAlignment="1">
      <alignment horizontal="center" vertical="center" textRotation="180"/>
    </xf>
    <xf numFmtId="0" fontId="11" fillId="0" borderId="40" xfId="0" applyFont="1" applyBorder="1" applyAlignment="1">
      <alignment vertical="center" wrapText="1"/>
    </xf>
    <xf numFmtId="3" fontId="6" fillId="0" borderId="11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0" fontId="0" fillId="0" borderId="41" xfId="0" applyBorder="1" applyAlignment="1">
      <alignment vertical="center" wrapText="1"/>
    </xf>
    <xf numFmtId="3" fontId="0" fillId="0" borderId="61" xfId="0" applyNumberFormat="1" applyFont="1" applyBorder="1" applyAlignment="1">
      <alignment horizontal="right" vertical="center"/>
    </xf>
    <xf numFmtId="3" fontId="0" fillId="0" borderId="42" xfId="0" applyNumberFormat="1" applyBorder="1" applyAlignment="1">
      <alignment horizontal="right" vertical="center"/>
    </xf>
    <xf numFmtId="3" fontId="7" fillId="0" borderId="16" xfId="0" applyNumberFormat="1" applyFont="1" applyBorder="1" applyAlignment="1">
      <alignment horizontal="right" vertical="center"/>
    </xf>
    <xf numFmtId="3" fontId="0" fillId="0" borderId="61" xfId="0" applyNumberFormat="1" applyBorder="1" applyAlignment="1">
      <alignment horizontal="right" vertical="center"/>
    </xf>
    <xf numFmtId="0" fontId="0" fillId="0" borderId="50" xfId="0" applyFont="1" applyBorder="1" applyAlignment="1">
      <alignment vertical="center" wrapText="1"/>
    </xf>
    <xf numFmtId="3" fontId="0" fillId="0" borderId="11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19" fillId="0" borderId="44" xfId="0" applyFont="1" applyBorder="1" applyAlignment="1">
      <alignment vertical="center" wrapText="1"/>
    </xf>
    <xf numFmtId="0" fontId="2" fillId="0" borderId="37" xfId="0" applyFont="1" applyBorder="1" applyAlignment="1">
      <alignment vertical="center"/>
    </xf>
    <xf numFmtId="0" fontId="2" fillId="0" borderId="44" xfId="0" applyFont="1" applyBorder="1" applyAlignment="1">
      <alignment horizontal="left" vertical="center" wrapText="1"/>
    </xf>
    <xf numFmtId="0" fontId="10" fillId="0" borderId="20" xfId="0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0" fontId="1" fillId="0" borderId="68" xfId="0" applyFont="1" applyBorder="1" applyAlignment="1">
      <alignment vertical="center" wrapText="1"/>
    </xf>
    <xf numFmtId="0" fontId="2" fillId="0" borderId="47" xfId="0" applyFont="1" applyBorder="1" applyAlignment="1">
      <alignment vertical="center"/>
    </xf>
    <xf numFmtId="0" fontId="2" fillId="0" borderId="69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70" xfId="0" applyBorder="1" applyAlignment="1">
      <alignment horizontal="center" vertical="center" textRotation="180"/>
    </xf>
    <xf numFmtId="164" fontId="18" fillId="0" borderId="70" xfId="0" applyNumberFormat="1" applyFont="1" applyBorder="1" applyAlignment="1">
      <alignment horizontal="center" vertical="center"/>
    </xf>
    <xf numFmtId="164" fontId="0" fillId="0" borderId="70" xfId="0" applyNumberFormat="1" applyBorder="1" applyAlignment="1">
      <alignment horizontal="center" vertical="center" textRotation="180"/>
    </xf>
    <xf numFmtId="0" fontId="12" fillId="0" borderId="70" xfId="0" applyFont="1" applyBorder="1" applyAlignment="1">
      <alignment horizontal="center" vertical="center"/>
    </xf>
    <xf numFmtId="0" fontId="2" fillId="0" borderId="6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/>
    </xf>
    <xf numFmtId="0" fontId="1" fillId="0" borderId="63" xfId="0" applyFont="1" applyBorder="1" applyAlignment="1">
      <alignment vertical="center" wrapText="1"/>
    </xf>
    <xf numFmtId="3" fontId="1" fillId="0" borderId="7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3" fontId="1" fillId="0" borderId="24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 textRotation="180"/>
    </xf>
    <xf numFmtId="164" fontId="16" fillId="0" borderId="15" xfId="0" applyNumberFormat="1" applyFont="1" applyBorder="1" applyAlignment="1">
      <alignment horizontal="center" vertical="center" textRotation="180"/>
    </xf>
    <xf numFmtId="164" fontId="2" fillId="0" borderId="22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40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0" fontId="1" fillId="0" borderId="71" xfId="0" applyFont="1" applyBorder="1" applyAlignment="1">
      <alignment horizontal="center" vertical="top" wrapText="1"/>
    </xf>
    <xf numFmtId="0" fontId="1" fillId="0" borderId="59" xfId="0" applyFont="1" applyBorder="1" applyAlignment="1">
      <alignment horizontal="center" vertical="top" wrapText="1"/>
    </xf>
    <xf numFmtId="0" fontId="1" fillId="0" borderId="72" xfId="0" applyFont="1" applyBorder="1" applyAlignment="1">
      <alignment horizontal="center" vertical="top" wrapText="1"/>
    </xf>
    <xf numFmtId="164" fontId="5" fillId="0" borderId="39" xfId="0" applyNumberFormat="1" applyFont="1" applyBorder="1" applyAlignment="1">
      <alignment/>
    </xf>
    <xf numFmtId="0" fontId="12" fillId="0" borderId="65" xfId="0" applyFont="1" applyBorder="1" applyAlignment="1">
      <alignment horizontal="center" vertical="center" wrapText="1"/>
    </xf>
    <xf numFmtId="0" fontId="1" fillId="0" borderId="73" xfId="0" applyFont="1" applyBorder="1" applyAlignment="1">
      <alignment vertical="center" wrapText="1" shrinkToFit="1"/>
    </xf>
    <xf numFmtId="0" fontId="1" fillId="0" borderId="27" xfId="0" applyFont="1" applyBorder="1" applyAlignment="1">
      <alignment vertical="center" wrapText="1" shrinkToFit="1"/>
    </xf>
    <xf numFmtId="164" fontId="9" fillId="0" borderId="16" xfId="0" applyNumberFormat="1" applyFont="1" applyBorder="1" applyAlignment="1">
      <alignment horizontal="center" vertical="center" textRotation="180"/>
    </xf>
    <xf numFmtId="2" fontId="3" fillId="0" borderId="55" xfId="0" applyNumberFormat="1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38" xfId="0" applyFont="1" applyBorder="1" applyAlignment="1">
      <alignment vertical="top" wrapText="1"/>
    </xf>
    <xf numFmtId="0" fontId="0" fillId="0" borderId="38" xfId="0" applyBorder="1" applyAlignment="1">
      <alignment vertical="top"/>
    </xf>
    <xf numFmtId="0" fontId="0" fillId="0" borderId="30" xfId="0" applyBorder="1" applyAlignment="1">
      <alignment vertical="center"/>
    </xf>
    <xf numFmtId="0" fontId="4" fillId="0" borderId="75" xfId="0" applyFont="1" applyBorder="1" applyAlignment="1">
      <alignment vertical="center"/>
    </xf>
    <xf numFmtId="0" fontId="0" fillId="0" borderId="49" xfId="0" applyBorder="1" applyAlignment="1">
      <alignment/>
    </xf>
    <xf numFmtId="0" fontId="4" fillId="0" borderId="7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1" fillId="0" borderId="28" xfId="0" applyFont="1" applyBorder="1" applyAlignment="1">
      <alignment vertical="center"/>
    </xf>
    <xf numFmtId="0" fontId="0" fillId="0" borderId="27" xfId="0" applyBorder="1" applyAlignment="1">
      <alignment/>
    </xf>
    <xf numFmtId="0" fontId="5" fillId="0" borderId="55" xfId="0" applyFont="1" applyBorder="1" applyAlignment="1">
      <alignment vertical="center" wrapText="1"/>
    </xf>
    <xf numFmtId="0" fontId="0" fillId="0" borderId="74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28" xfId="0" applyBorder="1" applyAlignment="1">
      <alignment vertical="center"/>
    </xf>
    <xf numFmtId="164" fontId="7" fillId="0" borderId="33" xfId="0" applyNumberFormat="1" applyFont="1" applyFill="1" applyBorder="1" applyAlignment="1">
      <alignment/>
    </xf>
    <xf numFmtId="164" fontId="0" fillId="0" borderId="33" xfId="0" applyNumberFormat="1" applyFont="1" applyFill="1" applyBorder="1" applyAlignment="1">
      <alignment/>
    </xf>
    <xf numFmtId="0" fontId="2" fillId="0" borderId="76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7" fillId="0" borderId="65" xfId="0" applyFont="1" applyBorder="1" applyAlignment="1">
      <alignment horizontal="center" vertical="center" textRotation="180" wrapText="1"/>
    </xf>
    <xf numFmtId="0" fontId="0" fillId="0" borderId="21" xfId="0" applyBorder="1" applyAlignment="1">
      <alignment textRotation="180"/>
    </xf>
    <xf numFmtId="0" fontId="0" fillId="0" borderId="15" xfId="0" applyBorder="1" applyAlignment="1">
      <alignment textRotation="180"/>
    </xf>
    <xf numFmtId="0" fontId="12" fillId="0" borderId="19" xfId="0" applyFont="1" applyBorder="1" applyAlignment="1">
      <alignment vertical="center"/>
    </xf>
    <xf numFmtId="0" fontId="12" fillId="0" borderId="42" xfId="0" applyFont="1" applyBorder="1" applyAlignment="1">
      <alignment/>
    </xf>
    <xf numFmtId="0" fontId="10" fillId="0" borderId="28" xfId="0" applyFont="1" applyBorder="1" applyAlignment="1">
      <alignment vertical="center"/>
    </xf>
    <xf numFmtId="0" fontId="10" fillId="0" borderId="19" xfId="0" applyFont="1" applyBorder="1" applyAlignment="1">
      <alignment vertical="center" wrapText="1"/>
    </xf>
    <xf numFmtId="0" fontId="0" fillId="0" borderId="42" xfId="0" applyBorder="1" applyAlignment="1">
      <alignment wrapText="1"/>
    </xf>
    <xf numFmtId="0" fontId="0" fillId="0" borderId="71" xfId="0" applyBorder="1" applyAlignment="1">
      <alignment vertical="center"/>
    </xf>
    <xf numFmtId="0" fontId="0" fillId="0" borderId="70" xfId="0" applyBorder="1" applyAlignment="1">
      <alignment/>
    </xf>
    <xf numFmtId="164" fontId="5" fillId="0" borderId="77" xfId="0" applyNumberFormat="1" applyFont="1" applyBorder="1" applyAlignment="1">
      <alignment horizontal="center" vertical="center" textRotation="180"/>
    </xf>
    <xf numFmtId="0" fontId="0" fillId="0" borderId="41" xfId="0" applyBorder="1" applyAlignment="1">
      <alignment horizontal="center" vertical="center" textRotation="180"/>
    </xf>
    <xf numFmtId="0" fontId="0" fillId="0" borderId="68" xfId="0" applyBorder="1" applyAlignment="1">
      <alignment horizontal="center" vertical="center" textRotation="180"/>
    </xf>
    <xf numFmtId="0" fontId="4" fillId="0" borderId="32" xfId="0" applyFont="1" applyBorder="1" applyAlignment="1">
      <alignment vertical="center"/>
    </xf>
    <xf numFmtId="0" fontId="0" fillId="0" borderId="33" xfId="0" applyBorder="1" applyAlignment="1">
      <alignment/>
    </xf>
    <xf numFmtId="0" fontId="18" fillId="0" borderId="39" xfId="0" applyFont="1" applyBorder="1" applyAlignment="1">
      <alignment vertical="center" textRotation="90" wrapText="1"/>
    </xf>
    <xf numFmtId="0" fontId="0" fillId="0" borderId="27" xfId="0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" fillId="0" borderId="40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0" fillId="0" borderId="55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25" xfId="0" applyBorder="1" applyAlignment="1">
      <alignment vertical="center"/>
    </xf>
    <xf numFmtId="164" fontId="6" fillId="0" borderId="66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9" fillId="0" borderId="42" xfId="0" applyFont="1" applyBorder="1" applyAlignment="1">
      <alignment vertical="center" wrapText="1"/>
    </xf>
    <xf numFmtId="0" fontId="9" fillId="0" borderId="42" xfId="0" applyFont="1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wrapText="1"/>
    </xf>
    <xf numFmtId="164" fontId="5" fillId="0" borderId="11" xfId="0" applyNumberFormat="1" applyFont="1" applyBorder="1" applyAlignment="1">
      <alignment horizontal="center" vertical="center" textRotation="180"/>
    </xf>
    <xf numFmtId="164" fontId="4" fillId="0" borderId="16" xfId="0" applyNumberFormat="1" applyFont="1" applyBorder="1" applyAlignment="1">
      <alignment horizontal="center" vertical="center" textRotation="180"/>
    </xf>
    <xf numFmtId="0" fontId="0" fillId="0" borderId="16" xfId="0" applyBorder="1" applyAlignment="1">
      <alignment horizontal="center" vertical="center" textRotation="180"/>
    </xf>
    <xf numFmtId="0" fontId="0" fillId="0" borderId="61" xfId="0" applyBorder="1" applyAlignment="1">
      <alignment horizontal="center" vertical="center" textRotation="180"/>
    </xf>
    <xf numFmtId="164" fontId="2" fillId="0" borderId="11" xfId="0" applyNumberFormat="1" applyFont="1" applyBorder="1" applyAlignment="1">
      <alignment horizontal="center" vertical="center" textRotation="180"/>
    </xf>
    <xf numFmtId="0" fontId="0" fillId="0" borderId="16" xfId="0" applyFont="1" applyBorder="1" applyAlignment="1">
      <alignment horizontal="center" vertical="center" textRotation="180"/>
    </xf>
    <xf numFmtId="0" fontId="7" fillId="0" borderId="78" xfId="0" applyFont="1" applyBorder="1" applyAlignment="1">
      <alignment horizontal="center" vertical="center" textRotation="180"/>
    </xf>
    <xf numFmtId="0" fontId="7" fillId="0" borderId="54" xfId="0" applyFont="1" applyBorder="1" applyAlignment="1">
      <alignment horizontal="center" vertical="center" textRotation="180"/>
    </xf>
    <xf numFmtId="0" fontId="7" fillId="0" borderId="24" xfId="0" applyFont="1" applyBorder="1" applyAlignment="1">
      <alignment horizontal="center" vertical="center" textRotation="180"/>
    </xf>
    <xf numFmtId="3" fontId="10" fillId="0" borderId="11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9" fontId="1" fillId="0" borderId="64" xfId="52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/>
    </xf>
    <xf numFmtId="0" fontId="2" fillId="0" borderId="41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76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46" xfId="0" applyFont="1" applyBorder="1" applyAlignment="1">
      <alignment vertical="center" wrapText="1"/>
    </xf>
    <xf numFmtId="164" fontId="2" fillId="0" borderId="79" xfId="0" applyNumberFormat="1" applyFont="1" applyBorder="1" applyAlignment="1">
      <alignment horizontal="center" vertical="center" textRotation="180"/>
    </xf>
    <xf numFmtId="164" fontId="2" fillId="0" borderId="37" xfId="0" applyNumberFormat="1" applyFont="1" applyBorder="1" applyAlignment="1">
      <alignment horizontal="center" vertical="center" textRotation="180"/>
    </xf>
    <xf numFmtId="0" fontId="0" fillId="0" borderId="37" xfId="0" applyBorder="1" applyAlignment="1">
      <alignment horizontal="center" vertical="center" textRotation="180"/>
    </xf>
    <xf numFmtId="164" fontId="5" fillId="0" borderId="79" xfId="0" applyNumberFormat="1" applyFont="1" applyBorder="1" applyAlignment="1">
      <alignment horizontal="center" vertical="center" textRotation="180"/>
    </xf>
    <xf numFmtId="164" fontId="5" fillId="0" borderId="37" xfId="0" applyNumberFormat="1" applyFont="1" applyBorder="1" applyAlignment="1">
      <alignment horizontal="center" vertical="center" textRotation="180"/>
    </xf>
    <xf numFmtId="0" fontId="9" fillId="0" borderId="78" xfId="0" applyFont="1" applyBorder="1" applyAlignment="1">
      <alignment vertical="center" wrapText="1" shrinkToFit="1"/>
    </xf>
    <xf numFmtId="0" fontId="9" fillId="0" borderId="54" xfId="0" applyFont="1" applyBorder="1" applyAlignment="1">
      <alignment vertical="center" wrapText="1" shrinkToFit="1"/>
    </xf>
    <xf numFmtId="0" fontId="0" fillId="0" borderId="53" xfId="0" applyBorder="1" applyAlignment="1">
      <alignment vertical="center"/>
    </xf>
    <xf numFmtId="0" fontId="0" fillId="0" borderId="37" xfId="0" applyBorder="1" applyAlignment="1">
      <alignment vertical="center" wrapText="1"/>
    </xf>
    <xf numFmtId="9" fontId="1" fillId="0" borderId="65" xfId="52" applyFont="1" applyBorder="1" applyAlignment="1">
      <alignment vertical="center" wrapText="1" shrinkToFit="1"/>
    </xf>
    <xf numFmtId="0" fontId="0" fillId="0" borderId="21" xfId="0" applyBorder="1" applyAlignment="1">
      <alignment vertical="center" wrapText="1" shrinkToFit="1"/>
    </xf>
    <xf numFmtId="0" fontId="0" fillId="0" borderId="40" xfId="0" applyBorder="1" applyAlignment="1">
      <alignment horizontal="right" vertical="center"/>
    </xf>
    <xf numFmtId="0" fontId="0" fillId="0" borderId="40" xfId="0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11" xfId="0" applyFont="1" applyBorder="1" applyAlignment="1">
      <alignment horizontal="center" vertical="center" textRotation="180" wrapText="1"/>
    </xf>
    <xf numFmtId="0" fontId="7" fillId="0" borderId="16" xfId="0" applyFont="1" applyBorder="1" applyAlignment="1">
      <alignment horizontal="center" vertical="center" textRotation="180" wrapText="1"/>
    </xf>
    <xf numFmtId="0" fontId="7" fillId="0" borderId="61" xfId="0" applyFont="1" applyBorder="1" applyAlignment="1">
      <alignment horizontal="center" vertical="center" textRotation="180" wrapText="1"/>
    </xf>
    <xf numFmtId="0" fontId="1" fillId="0" borderId="77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textRotation="180"/>
    </xf>
    <xf numFmtId="0" fontId="0" fillId="0" borderId="75" xfId="0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5" fillId="0" borderId="30" xfId="0" applyFont="1" applyBorder="1" applyAlignment="1">
      <alignment horizontal="center" vertical="center" textRotation="180" wrapText="1"/>
    </xf>
    <xf numFmtId="0" fontId="5" fillId="0" borderId="46" xfId="0" applyFont="1" applyBorder="1" applyAlignment="1">
      <alignment horizontal="center" vertical="center" textRotation="180" wrapText="1"/>
    </xf>
    <xf numFmtId="0" fontId="0" fillId="0" borderId="39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7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64" fontId="2" fillId="0" borderId="43" xfId="0" applyNumberFormat="1" applyFont="1" applyBorder="1" applyAlignment="1">
      <alignment horizontal="center" vertical="center" textRotation="180"/>
    </xf>
    <xf numFmtId="164" fontId="5" fillId="0" borderId="54" xfId="0" applyNumberFormat="1" applyFont="1" applyBorder="1" applyAlignment="1">
      <alignment horizontal="center" vertical="center" textRotation="180"/>
    </xf>
    <xf numFmtId="0" fontId="11" fillId="0" borderId="54" xfId="0" applyFont="1" applyBorder="1" applyAlignment="1">
      <alignment horizontal="center" vertical="center" textRotation="180"/>
    </xf>
    <xf numFmtId="0" fontId="11" fillId="0" borderId="24" xfId="0" applyFont="1" applyBorder="1" applyAlignment="1">
      <alignment horizontal="center" vertical="center" textRotation="180"/>
    </xf>
    <xf numFmtId="0" fontId="0" fillId="0" borderId="12" xfId="0" applyBorder="1" applyAlignment="1">
      <alignment vertical="center" wrapText="1" shrinkToFit="1"/>
    </xf>
    <xf numFmtId="0" fontId="7" fillId="0" borderId="76" xfId="0" applyFont="1" applyBorder="1" applyAlignment="1">
      <alignment horizontal="center" vertical="center" textRotation="180" wrapText="1"/>
    </xf>
    <xf numFmtId="0" fontId="7" fillId="0" borderId="30" xfId="0" applyFont="1" applyBorder="1" applyAlignment="1">
      <alignment horizontal="center" vertical="center" textRotation="180" wrapText="1"/>
    </xf>
    <xf numFmtId="164" fontId="5" fillId="0" borderId="21" xfId="0" applyNumberFormat="1" applyFont="1" applyBorder="1" applyAlignment="1">
      <alignment horizontal="center" vertical="center" textRotation="180"/>
    </xf>
    <xf numFmtId="164" fontId="5" fillId="0" borderId="15" xfId="0" applyNumberFormat="1" applyFont="1" applyBorder="1" applyAlignment="1">
      <alignment horizontal="center" vertical="center" textRotation="180"/>
    </xf>
    <xf numFmtId="9" fontId="1" fillId="0" borderId="21" xfId="52" applyFont="1" applyBorder="1" applyAlignment="1">
      <alignment vertical="center" wrapText="1" shrinkToFit="1"/>
    </xf>
    <xf numFmtId="0" fontId="2" fillId="0" borderId="75" xfId="0" applyFont="1" applyBorder="1" applyAlignment="1">
      <alignment horizontal="right" vertical="center"/>
    </xf>
    <xf numFmtId="0" fontId="2" fillId="0" borderId="59" xfId="0" applyFont="1" applyBorder="1" applyAlignment="1">
      <alignment horizontal="right" vertical="center"/>
    </xf>
    <xf numFmtId="0" fontId="7" fillId="0" borderId="76" xfId="0" applyFont="1" applyBorder="1" applyAlignment="1">
      <alignment horizontal="center" vertical="center" textRotation="180" wrapText="1" shrinkToFit="1"/>
    </xf>
    <xf numFmtId="0" fontId="7" fillId="0" borderId="30" xfId="0" applyFont="1" applyBorder="1" applyAlignment="1">
      <alignment horizontal="center" vertical="center" textRotation="180" wrapText="1" shrinkToFit="1"/>
    </xf>
    <xf numFmtId="164" fontId="2" fillId="0" borderId="0" xfId="0" applyNumberFormat="1" applyFont="1" applyBorder="1" applyAlignment="1">
      <alignment horizontal="center" vertical="center" textRotation="180"/>
    </xf>
    <xf numFmtId="164" fontId="2" fillId="0" borderId="21" xfId="0" applyNumberFormat="1" applyFont="1" applyBorder="1" applyAlignment="1">
      <alignment horizontal="center" vertical="center" textRotation="180"/>
    </xf>
    <xf numFmtId="164" fontId="2" fillId="0" borderId="15" xfId="0" applyNumberFormat="1" applyFont="1" applyBorder="1" applyAlignment="1">
      <alignment horizontal="center" vertical="center" textRotation="180"/>
    </xf>
    <xf numFmtId="0" fontId="0" fillId="0" borderId="24" xfId="0" applyBorder="1" applyAlignment="1">
      <alignment horizontal="center" vertical="center" textRotation="180"/>
    </xf>
    <xf numFmtId="0" fontId="5" fillId="0" borderId="76" xfId="0" applyFont="1" applyBorder="1" applyAlignment="1">
      <alignment horizontal="center" vertical="center" textRotation="180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7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" fillId="0" borderId="80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164" fontId="2" fillId="0" borderId="65" xfId="0" applyNumberFormat="1" applyFont="1" applyBorder="1" applyAlignment="1">
      <alignment horizontal="center" vertical="center" textRotation="180" wrapText="1"/>
    </xf>
    <xf numFmtId="0" fontId="2" fillId="0" borderId="21" xfId="0" applyFont="1" applyBorder="1" applyAlignment="1">
      <alignment horizontal="center" vertical="center" textRotation="180" wrapText="1"/>
    </xf>
    <xf numFmtId="0" fontId="2" fillId="0" borderId="15" xfId="0" applyFont="1" applyBorder="1" applyAlignment="1">
      <alignment horizontal="center" vertical="center" textRotation="180" wrapText="1"/>
    </xf>
    <xf numFmtId="165" fontId="5" fillId="0" borderId="65" xfId="0" applyNumberFormat="1" applyFont="1" applyBorder="1" applyAlignment="1">
      <alignment horizontal="center" vertical="center" textRotation="180" wrapText="1"/>
    </xf>
    <xf numFmtId="165" fontId="5" fillId="0" borderId="21" xfId="0" applyNumberFormat="1" applyFont="1" applyBorder="1" applyAlignment="1">
      <alignment horizontal="center" vertical="center" textRotation="180" wrapText="1"/>
    </xf>
    <xf numFmtId="165" fontId="5" fillId="0" borderId="15" xfId="0" applyNumberFormat="1" applyFont="1" applyBorder="1" applyAlignment="1">
      <alignment horizontal="center" vertical="center" textRotation="180" wrapText="1"/>
    </xf>
    <xf numFmtId="9" fontId="1" fillId="0" borderId="65" xfId="52" applyFont="1" applyBorder="1" applyAlignment="1">
      <alignment horizontal="center" vertical="center" wrapText="1" shrinkToFit="1"/>
    </xf>
    <xf numFmtId="9" fontId="1" fillId="0" borderId="21" xfId="52" applyFont="1" applyBorder="1" applyAlignment="1">
      <alignment horizontal="center" vertical="center" wrapText="1" shrinkToFit="1"/>
    </xf>
    <xf numFmtId="9" fontId="1" fillId="0" borderId="15" xfId="52" applyFont="1" applyBorder="1" applyAlignment="1">
      <alignment horizontal="center" vertical="center" wrapText="1" shrinkToFi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638175</xdr:rowOff>
    </xdr:to>
    <xdr:sp>
      <xdr:nvSpPr>
        <xdr:cNvPr id="1" name="Tekst 1"/>
        <xdr:cNvSpPr txBox="1">
          <a:spLocks noChangeArrowheads="1"/>
        </xdr:cNvSpPr>
      </xdr:nvSpPr>
      <xdr:spPr>
        <a:xfrm>
          <a:off x="0" y="0"/>
          <a:ext cx="6134100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ń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Sprawozdanie zrealizacji zadań ujętych w Gminnym Programie Profilaktyki 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 Rozwiązywania Problemów Alkoholowych na 2016 rok 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 podziałem na poszczególne jednostki organizacyjne gminy Stegna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 w paragrafach) -   Załącznik nr 1
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76200</xdr:colOff>
      <xdr:row>89</xdr:row>
      <xdr:rowOff>142875</xdr:rowOff>
    </xdr:from>
    <xdr:to>
      <xdr:col>10</xdr:col>
      <xdr:colOff>19050</xdr:colOff>
      <xdr:row>89</xdr:row>
      <xdr:rowOff>1438275</xdr:rowOff>
    </xdr:to>
    <xdr:sp>
      <xdr:nvSpPr>
        <xdr:cNvPr id="2" name="Tekst 2"/>
        <xdr:cNvSpPr txBox="1">
          <a:spLocks noChangeArrowheads="1"/>
        </xdr:cNvSpPr>
      </xdr:nvSpPr>
      <xdr:spPr>
        <a:xfrm>
          <a:off x="76200" y="26822400"/>
          <a:ext cx="607695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N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 zadania ujęte w GMINNYM PROGRAMIE PROFILAKTYKI I ROZWIĄZYWANIA PROBLEMÓW ALKOHOLOWYCH na 2016 rok przewidziano kwotę 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420 000 zł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natomiast na realizację Gminnego Programu przeciwdziałania narkom\anii zaplanowano na 2017r. kwote 5000 zł. Źródłem pokrycia tych wydatkow były środki finansowe uzyskane z opłat za korzystanie z zezwoleń na alkohol w 2016 roku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zoomScalePageLayoutView="0" workbookViewId="0" topLeftCell="A1">
      <selection activeCell="M90" sqref="M90"/>
    </sheetView>
  </sheetViews>
  <sheetFormatPr defaultColWidth="9.140625" defaultRowHeight="12.75"/>
  <cols>
    <col min="1" max="1" width="2.7109375" style="1" customWidth="1"/>
    <col min="2" max="2" width="8.140625" style="109" customWidth="1"/>
    <col min="3" max="3" width="14.00390625" style="1" customWidth="1"/>
    <col min="4" max="4" width="5.28125" style="2" customWidth="1"/>
    <col min="5" max="5" width="8.7109375" style="2" customWidth="1"/>
    <col min="6" max="6" width="5.8515625" style="3" customWidth="1"/>
    <col min="7" max="7" width="9.28125" style="4" customWidth="1"/>
    <col min="8" max="8" width="5.7109375" style="9" customWidth="1"/>
    <col min="9" max="9" width="6.140625" style="10" customWidth="1"/>
    <col min="10" max="10" width="26.140625" style="11" customWidth="1"/>
    <col min="11" max="14" width="9.140625" style="1" customWidth="1"/>
    <col min="15" max="15" width="9.28125" style="1" customWidth="1"/>
    <col min="16" max="16384" width="9.140625" style="1" customWidth="1"/>
  </cols>
  <sheetData>
    <row r="1" spans="9:10" ht="22.5" customHeight="1">
      <c r="I1" s="437"/>
      <c r="J1" s="438"/>
    </row>
    <row r="2" spans="1:7" ht="50.25" customHeight="1" thickBot="1">
      <c r="A2" s="5"/>
      <c r="B2" s="110"/>
      <c r="C2" s="5"/>
      <c r="D2" s="6"/>
      <c r="E2" s="6"/>
      <c r="F2" s="7"/>
      <c r="G2" s="8"/>
    </row>
    <row r="3" spans="1:10" ht="54" customHeight="1" thickBot="1">
      <c r="A3" s="111" t="s">
        <v>0</v>
      </c>
      <c r="B3" s="112" t="s">
        <v>1</v>
      </c>
      <c r="C3" s="64" t="s">
        <v>2</v>
      </c>
      <c r="D3" s="113" t="s">
        <v>3</v>
      </c>
      <c r="E3" s="114" t="s">
        <v>103</v>
      </c>
      <c r="F3" s="115" t="s">
        <v>102</v>
      </c>
      <c r="G3" s="116" t="s">
        <v>116</v>
      </c>
      <c r="H3" s="117" t="s">
        <v>119</v>
      </c>
      <c r="I3" s="118" t="s">
        <v>4</v>
      </c>
      <c r="J3" s="119" t="s">
        <v>5</v>
      </c>
    </row>
    <row r="4" spans="1:10" ht="18" customHeight="1">
      <c r="A4" s="439"/>
      <c r="B4" s="436" t="s">
        <v>67</v>
      </c>
      <c r="C4" s="442" t="s">
        <v>68</v>
      </c>
      <c r="D4" s="302">
        <v>401</v>
      </c>
      <c r="E4" s="24">
        <v>3600</v>
      </c>
      <c r="F4" s="445">
        <f>SUM(E4:E9)</f>
        <v>7370</v>
      </c>
      <c r="G4" s="24">
        <v>1968</v>
      </c>
      <c r="H4" s="448">
        <f>G4+G5+G6+G7+G8+G9</f>
        <v>4359.4</v>
      </c>
      <c r="I4" s="12">
        <f aca="true" t="shared" si="0" ref="I4:I9">G4-E4</f>
        <v>-1632</v>
      </c>
      <c r="J4" s="451" t="s">
        <v>132</v>
      </c>
    </row>
    <row r="5" spans="1:10" ht="17.25" customHeight="1">
      <c r="A5" s="440"/>
      <c r="B5" s="409"/>
      <c r="C5" s="443"/>
      <c r="D5" s="303">
        <v>411</v>
      </c>
      <c r="E5" s="26">
        <v>668</v>
      </c>
      <c r="F5" s="446"/>
      <c r="G5" s="26">
        <v>338.3</v>
      </c>
      <c r="H5" s="449"/>
      <c r="I5" s="14">
        <f t="shared" si="0"/>
        <v>-329.7</v>
      </c>
      <c r="J5" s="452"/>
    </row>
    <row r="6" spans="1:10" ht="16.5" customHeight="1">
      <c r="A6" s="440"/>
      <c r="B6" s="409"/>
      <c r="C6" s="443"/>
      <c r="D6" s="303">
        <v>412</v>
      </c>
      <c r="E6" s="26">
        <v>96</v>
      </c>
      <c r="F6" s="446"/>
      <c r="G6" s="26">
        <v>10</v>
      </c>
      <c r="H6" s="449"/>
      <c r="I6" s="14">
        <f t="shared" si="0"/>
        <v>-86</v>
      </c>
      <c r="J6" s="452"/>
    </row>
    <row r="7" spans="1:10" ht="17.25" customHeight="1">
      <c r="A7" s="440"/>
      <c r="B7" s="409"/>
      <c r="C7" s="443"/>
      <c r="D7" s="303">
        <v>421</v>
      </c>
      <c r="E7" s="26">
        <v>1800</v>
      </c>
      <c r="F7" s="446"/>
      <c r="G7" s="26">
        <v>1419.2</v>
      </c>
      <c r="H7" s="449"/>
      <c r="I7" s="14">
        <f t="shared" si="0"/>
        <v>-380.79999999999995</v>
      </c>
      <c r="J7" s="452"/>
    </row>
    <row r="8" spans="1:10" ht="17.25" customHeight="1">
      <c r="A8" s="440"/>
      <c r="B8" s="409"/>
      <c r="C8" s="443"/>
      <c r="D8" s="303">
        <v>404</v>
      </c>
      <c r="E8" s="26">
        <v>306</v>
      </c>
      <c r="F8" s="446"/>
      <c r="G8" s="26">
        <v>248.9</v>
      </c>
      <c r="H8" s="449"/>
      <c r="I8" s="14">
        <f t="shared" si="0"/>
        <v>-57.099999999999994</v>
      </c>
      <c r="J8" s="452"/>
    </row>
    <row r="9" spans="1:10" ht="15" customHeight="1" thickBot="1">
      <c r="A9" s="441"/>
      <c r="B9" s="410"/>
      <c r="C9" s="444"/>
      <c r="D9" s="304">
        <v>430</v>
      </c>
      <c r="E9" s="255">
        <v>900</v>
      </c>
      <c r="F9" s="447"/>
      <c r="G9" s="255">
        <v>375</v>
      </c>
      <c r="H9" s="450"/>
      <c r="I9" s="22">
        <f t="shared" si="0"/>
        <v>-525</v>
      </c>
      <c r="J9" s="453"/>
    </row>
    <row r="10" spans="1:10" s="13" customFormat="1" ht="15.75" customHeight="1">
      <c r="A10" s="428">
        <v>1</v>
      </c>
      <c r="B10" s="430" t="s">
        <v>69</v>
      </c>
      <c r="C10" s="328" t="s">
        <v>6</v>
      </c>
      <c r="D10" s="301">
        <v>419</v>
      </c>
      <c r="E10" s="301">
        <v>0</v>
      </c>
      <c r="F10" s="432">
        <f>SUM(E11:E16)</f>
        <v>8370</v>
      </c>
      <c r="G10" s="305"/>
      <c r="H10" s="419">
        <f>G11+G12+G13+G14+G15+G16</f>
        <v>8370</v>
      </c>
      <c r="I10" s="14">
        <f>G11-E11</f>
        <v>0</v>
      </c>
      <c r="J10" s="393" t="s">
        <v>108</v>
      </c>
    </row>
    <row r="11" spans="1:10" s="13" customFormat="1" ht="15.75" customHeight="1">
      <c r="A11" s="429"/>
      <c r="B11" s="431"/>
      <c r="C11" s="329"/>
      <c r="D11" s="194">
        <v>421</v>
      </c>
      <c r="E11" s="20">
        <v>2800</v>
      </c>
      <c r="F11" s="433"/>
      <c r="G11" s="20">
        <v>2800</v>
      </c>
      <c r="H11" s="425"/>
      <c r="I11" s="14"/>
      <c r="J11" s="427"/>
    </row>
    <row r="12" spans="1:10" s="13" customFormat="1" ht="12.75" customHeight="1">
      <c r="A12" s="429"/>
      <c r="B12" s="431"/>
      <c r="C12" s="330"/>
      <c r="D12" s="120">
        <v>401</v>
      </c>
      <c r="E12" s="18">
        <v>3600</v>
      </c>
      <c r="F12" s="433"/>
      <c r="G12" s="18">
        <v>3600</v>
      </c>
      <c r="H12" s="425"/>
      <c r="I12" s="14">
        <f aca="true" t="shared" si="1" ref="I12:I42">G12-E12</f>
        <v>0</v>
      </c>
      <c r="J12" s="394"/>
    </row>
    <row r="13" spans="1:10" s="13" customFormat="1" ht="15" customHeight="1">
      <c r="A13" s="429"/>
      <c r="B13" s="431"/>
      <c r="C13" s="330"/>
      <c r="D13" s="120">
        <v>411</v>
      </c>
      <c r="E13" s="18">
        <v>668</v>
      </c>
      <c r="F13" s="433"/>
      <c r="G13" s="18">
        <v>668</v>
      </c>
      <c r="H13" s="425"/>
      <c r="I13" s="14">
        <f t="shared" si="1"/>
        <v>0</v>
      </c>
      <c r="J13" s="394"/>
    </row>
    <row r="14" spans="1:10" s="13" customFormat="1" ht="13.5" customHeight="1">
      <c r="A14" s="429"/>
      <c r="B14" s="431"/>
      <c r="C14" s="330"/>
      <c r="D14" s="120">
        <v>412</v>
      </c>
      <c r="E14" s="122">
        <v>96</v>
      </c>
      <c r="F14" s="433"/>
      <c r="G14" s="122">
        <v>96</v>
      </c>
      <c r="H14" s="425"/>
      <c r="I14" s="14">
        <f t="shared" si="1"/>
        <v>0</v>
      </c>
      <c r="J14" s="394"/>
    </row>
    <row r="15" spans="1:10" s="13" customFormat="1" ht="13.5" customHeight="1">
      <c r="A15" s="429"/>
      <c r="B15" s="431"/>
      <c r="C15" s="330"/>
      <c r="D15" s="121">
        <v>430</v>
      </c>
      <c r="E15" s="18">
        <v>900</v>
      </c>
      <c r="F15" s="433"/>
      <c r="G15" s="18">
        <v>900</v>
      </c>
      <c r="H15" s="425"/>
      <c r="I15" s="14">
        <f>G15-E15</f>
        <v>0</v>
      </c>
      <c r="J15" s="394"/>
    </row>
    <row r="16" spans="1:10" s="13" customFormat="1" ht="13.5" customHeight="1" thickBot="1">
      <c r="A16" s="429"/>
      <c r="B16" s="431"/>
      <c r="C16" s="331"/>
      <c r="D16" s="21">
        <v>404</v>
      </c>
      <c r="E16" s="195">
        <v>306</v>
      </c>
      <c r="F16" s="434"/>
      <c r="G16" s="195">
        <v>306</v>
      </c>
      <c r="H16" s="426"/>
      <c r="I16" s="22">
        <f>G16-E16</f>
        <v>0</v>
      </c>
      <c r="J16" s="422"/>
    </row>
    <row r="17" spans="1:10" s="13" customFormat="1" ht="15.75" customHeight="1">
      <c r="A17" s="416">
        <v>2</v>
      </c>
      <c r="B17" s="436" t="s">
        <v>7</v>
      </c>
      <c r="C17" s="330" t="s">
        <v>8</v>
      </c>
      <c r="D17" s="194">
        <v>421</v>
      </c>
      <c r="E17" s="20">
        <v>1800</v>
      </c>
      <c r="F17" s="385">
        <f>SUM(E17:E22)</f>
        <v>7370</v>
      </c>
      <c r="G17" s="20">
        <v>1798.2</v>
      </c>
      <c r="H17" s="419">
        <f>G17+G18+G19+G20+G21+G22</f>
        <v>5825</v>
      </c>
      <c r="I17" s="123">
        <f t="shared" si="1"/>
        <v>-1.7999999999999545</v>
      </c>
      <c r="J17" s="393" t="s">
        <v>133</v>
      </c>
    </row>
    <row r="18" spans="1:10" s="13" customFormat="1" ht="14.25" customHeight="1">
      <c r="A18" s="416"/>
      <c r="B18" s="409"/>
      <c r="C18" s="330"/>
      <c r="D18" s="15">
        <v>401</v>
      </c>
      <c r="E18" s="18">
        <v>3600</v>
      </c>
      <c r="F18" s="385"/>
      <c r="G18" s="18">
        <v>2412</v>
      </c>
      <c r="H18" s="419"/>
      <c r="I18" s="123">
        <f t="shared" si="1"/>
        <v>-1188</v>
      </c>
      <c r="J18" s="394"/>
    </row>
    <row r="19" spans="1:10" s="13" customFormat="1" ht="15.75" customHeight="1">
      <c r="A19" s="416"/>
      <c r="B19" s="409"/>
      <c r="C19" s="330"/>
      <c r="D19" s="15">
        <v>411</v>
      </c>
      <c r="E19" s="18">
        <v>668</v>
      </c>
      <c r="F19" s="385"/>
      <c r="G19" s="18">
        <v>451.5</v>
      </c>
      <c r="H19" s="419"/>
      <c r="I19" s="123">
        <f t="shared" si="1"/>
        <v>-216.5</v>
      </c>
      <c r="J19" s="394"/>
    </row>
    <row r="20" spans="1:10" s="13" customFormat="1" ht="14.25" customHeight="1">
      <c r="A20" s="416"/>
      <c r="B20" s="409"/>
      <c r="C20" s="330"/>
      <c r="D20" s="194">
        <v>412</v>
      </c>
      <c r="E20" s="20">
        <v>96</v>
      </c>
      <c r="F20" s="385"/>
      <c r="G20" s="18">
        <v>64.5</v>
      </c>
      <c r="H20" s="419"/>
      <c r="I20" s="123">
        <f t="shared" si="1"/>
        <v>-31.5</v>
      </c>
      <c r="J20" s="394"/>
    </row>
    <row r="21" spans="1:10" s="13" customFormat="1" ht="14.25" customHeight="1">
      <c r="A21" s="416"/>
      <c r="B21" s="409"/>
      <c r="C21" s="330"/>
      <c r="D21" s="120">
        <v>404</v>
      </c>
      <c r="E21" s="122">
        <v>306</v>
      </c>
      <c r="F21" s="385"/>
      <c r="G21" s="122">
        <v>218.8</v>
      </c>
      <c r="H21" s="419"/>
      <c r="I21" s="190">
        <f t="shared" si="1"/>
        <v>-87.19999999999999</v>
      </c>
      <c r="J21" s="394"/>
    </row>
    <row r="22" spans="1:10" s="13" customFormat="1" ht="15" customHeight="1" thickBot="1">
      <c r="A22" s="416"/>
      <c r="B22" s="410"/>
      <c r="C22" s="331"/>
      <c r="D22" s="124">
        <v>430</v>
      </c>
      <c r="E22" s="195">
        <v>900</v>
      </c>
      <c r="F22" s="405"/>
      <c r="G22" s="195">
        <v>880</v>
      </c>
      <c r="H22" s="435"/>
      <c r="I22" s="125">
        <f t="shared" si="1"/>
        <v>-20</v>
      </c>
      <c r="J22" s="422"/>
    </row>
    <row r="23" spans="1:10" s="13" customFormat="1" ht="15" customHeight="1">
      <c r="A23" s="406">
        <v>3</v>
      </c>
      <c r="B23" s="409" t="s">
        <v>9</v>
      </c>
      <c r="C23" s="411" t="s">
        <v>10</v>
      </c>
      <c r="D23" s="194">
        <v>430</v>
      </c>
      <c r="E23" s="127">
        <v>900</v>
      </c>
      <c r="F23" s="385">
        <f>SUM(E23:E28)</f>
        <v>7370</v>
      </c>
      <c r="G23" s="127">
        <v>746.5</v>
      </c>
      <c r="H23" s="419">
        <f>G23+G24+G25+G26+G27+G28</f>
        <v>6651.8</v>
      </c>
      <c r="I23" s="14">
        <f t="shared" si="1"/>
        <v>-153.5</v>
      </c>
      <c r="J23" s="393" t="s">
        <v>108</v>
      </c>
    </row>
    <row r="24" spans="1:10" s="13" customFormat="1" ht="18" customHeight="1">
      <c r="A24" s="407"/>
      <c r="B24" s="409"/>
      <c r="C24" s="412"/>
      <c r="D24" s="121">
        <v>401</v>
      </c>
      <c r="E24" s="126">
        <v>3600</v>
      </c>
      <c r="F24" s="385"/>
      <c r="G24" s="126">
        <v>3192</v>
      </c>
      <c r="H24" s="420"/>
      <c r="I24" s="14">
        <f t="shared" si="1"/>
        <v>-408</v>
      </c>
      <c r="J24" s="394"/>
    </row>
    <row r="25" spans="1:10" s="13" customFormat="1" ht="18" customHeight="1">
      <c r="A25" s="407"/>
      <c r="B25" s="409"/>
      <c r="C25" s="412"/>
      <c r="D25" s="121">
        <v>411</v>
      </c>
      <c r="E25" s="126">
        <v>668</v>
      </c>
      <c r="F25" s="385"/>
      <c r="G25" s="126">
        <v>587</v>
      </c>
      <c r="H25" s="420"/>
      <c r="I25" s="14">
        <f t="shared" si="1"/>
        <v>-81</v>
      </c>
      <c r="J25" s="394"/>
    </row>
    <row r="26" spans="1:10" s="13" customFormat="1" ht="17.25" customHeight="1">
      <c r="A26" s="407"/>
      <c r="B26" s="409"/>
      <c r="C26" s="412"/>
      <c r="D26" s="121">
        <v>412</v>
      </c>
      <c r="E26" s="126">
        <v>96</v>
      </c>
      <c r="F26" s="385"/>
      <c r="G26" s="126">
        <v>84.2</v>
      </c>
      <c r="H26" s="420"/>
      <c r="I26" s="14">
        <f t="shared" si="1"/>
        <v>-11.799999999999997</v>
      </c>
      <c r="J26" s="394"/>
    </row>
    <row r="27" spans="1:10" s="13" customFormat="1" ht="18" customHeight="1">
      <c r="A27" s="407"/>
      <c r="B27" s="409"/>
      <c r="C27" s="413"/>
      <c r="D27" s="191">
        <v>404</v>
      </c>
      <c r="E27" s="192">
        <v>306</v>
      </c>
      <c r="F27" s="385"/>
      <c r="G27" s="192">
        <v>242.8</v>
      </c>
      <c r="H27" s="420"/>
      <c r="I27" s="19">
        <f t="shared" si="1"/>
        <v>-63.19999999999999</v>
      </c>
      <c r="J27" s="394"/>
    </row>
    <row r="28" spans="1:10" s="13" customFormat="1" ht="15.75" customHeight="1" thickBot="1">
      <c r="A28" s="408"/>
      <c r="B28" s="410"/>
      <c r="C28" s="414"/>
      <c r="D28" s="124">
        <v>421</v>
      </c>
      <c r="E28" s="32">
        <v>1800</v>
      </c>
      <c r="F28" s="418"/>
      <c r="G28" s="32">
        <v>1799.3</v>
      </c>
      <c r="H28" s="421"/>
      <c r="I28" s="22">
        <f t="shared" si="1"/>
        <v>-0.7000000000000455</v>
      </c>
      <c r="J28" s="422"/>
    </row>
    <row r="29" spans="1:10" s="13" customFormat="1" ht="16.5" customHeight="1">
      <c r="A29" s="415">
        <v>4</v>
      </c>
      <c r="B29" s="423" t="s">
        <v>90</v>
      </c>
      <c r="C29" s="381" t="s">
        <v>91</v>
      </c>
      <c r="D29" s="128">
        <v>421</v>
      </c>
      <c r="E29" s="129">
        <v>300</v>
      </c>
      <c r="F29" s="384">
        <f>SUM(E29:E41)</f>
        <v>33370</v>
      </c>
      <c r="G29" s="129">
        <v>300</v>
      </c>
      <c r="H29" s="387">
        <f>G29+G30+G31+G32+G33+G34+G35+G36+G37+G38+G39+G40+G41</f>
        <v>33273.7</v>
      </c>
      <c r="I29" s="12">
        <f t="shared" si="1"/>
        <v>0</v>
      </c>
      <c r="J29" s="389" t="s">
        <v>127</v>
      </c>
    </row>
    <row r="30" spans="1:10" s="13" customFormat="1" ht="16.5" customHeight="1">
      <c r="A30" s="416"/>
      <c r="B30" s="424"/>
      <c r="C30" s="382"/>
      <c r="D30" s="212">
        <v>417</v>
      </c>
      <c r="E30" s="213">
        <v>4810</v>
      </c>
      <c r="F30" s="385"/>
      <c r="G30" s="213">
        <v>4810</v>
      </c>
      <c r="H30" s="388"/>
      <c r="I30" s="14">
        <f t="shared" si="1"/>
        <v>0</v>
      </c>
      <c r="J30" s="390"/>
    </row>
    <row r="31" spans="1:10" s="13" customFormat="1" ht="16.5" customHeight="1">
      <c r="A31" s="416"/>
      <c r="B31" s="424"/>
      <c r="C31" s="382"/>
      <c r="D31" s="212">
        <v>411</v>
      </c>
      <c r="E31" s="213">
        <v>823</v>
      </c>
      <c r="F31" s="385"/>
      <c r="G31" s="213">
        <v>823</v>
      </c>
      <c r="H31" s="388"/>
      <c r="I31" s="14">
        <f t="shared" si="1"/>
        <v>0</v>
      </c>
      <c r="J31" s="390"/>
    </row>
    <row r="32" spans="1:10" s="13" customFormat="1" ht="16.5" customHeight="1">
      <c r="A32" s="416"/>
      <c r="B32" s="424"/>
      <c r="C32" s="382"/>
      <c r="D32" s="212">
        <v>412</v>
      </c>
      <c r="E32" s="213">
        <v>34</v>
      </c>
      <c r="F32" s="385"/>
      <c r="G32" s="213">
        <v>0</v>
      </c>
      <c r="H32" s="388"/>
      <c r="I32" s="14">
        <f t="shared" si="1"/>
        <v>-34</v>
      </c>
      <c r="J32" s="390"/>
    </row>
    <row r="33" spans="1:10" s="13" customFormat="1" ht="16.5" customHeight="1">
      <c r="A33" s="416"/>
      <c r="B33" s="424"/>
      <c r="C33" s="382"/>
      <c r="D33" s="212">
        <v>422</v>
      </c>
      <c r="E33" s="213">
        <v>0</v>
      </c>
      <c r="F33" s="385"/>
      <c r="G33" s="213"/>
      <c r="H33" s="388"/>
      <c r="I33" s="14">
        <f t="shared" si="1"/>
        <v>0</v>
      </c>
      <c r="J33" s="390"/>
    </row>
    <row r="34" spans="1:10" s="13" customFormat="1" ht="16.5" customHeight="1">
      <c r="A34" s="416"/>
      <c r="B34" s="424"/>
      <c r="C34" s="382"/>
      <c r="D34" s="212">
        <v>426</v>
      </c>
      <c r="E34" s="213">
        <v>0</v>
      </c>
      <c r="F34" s="385"/>
      <c r="G34" s="213"/>
      <c r="H34" s="388"/>
      <c r="I34" s="14">
        <f t="shared" si="1"/>
        <v>0</v>
      </c>
      <c r="J34" s="390"/>
    </row>
    <row r="35" spans="1:10" s="13" customFormat="1" ht="20.25" customHeight="1" thickBot="1">
      <c r="A35" s="416"/>
      <c r="B35" s="424"/>
      <c r="C35" s="383"/>
      <c r="D35" s="30">
        <v>430</v>
      </c>
      <c r="E35" s="130">
        <v>20033</v>
      </c>
      <c r="F35" s="386"/>
      <c r="G35" s="130">
        <v>20033</v>
      </c>
      <c r="H35" s="386"/>
      <c r="I35" s="300">
        <f t="shared" si="1"/>
        <v>0</v>
      </c>
      <c r="J35" s="391"/>
    </row>
    <row r="36" spans="1:10" s="13" customFormat="1" ht="18" customHeight="1">
      <c r="A36" s="416"/>
      <c r="B36" s="424"/>
      <c r="C36" s="392" t="s">
        <v>11</v>
      </c>
      <c r="D36" s="23">
        <v>401</v>
      </c>
      <c r="E36" s="24">
        <v>3600</v>
      </c>
      <c r="F36" s="386"/>
      <c r="G36" s="24">
        <v>3600</v>
      </c>
      <c r="H36" s="386"/>
      <c r="I36" s="14">
        <f t="shared" si="1"/>
        <v>0</v>
      </c>
      <c r="J36" s="393" t="s">
        <v>108</v>
      </c>
    </row>
    <row r="37" spans="1:10" s="13" customFormat="1" ht="18" customHeight="1">
      <c r="A37" s="416"/>
      <c r="B37" s="424"/>
      <c r="C37" s="392"/>
      <c r="D37" s="25">
        <v>411</v>
      </c>
      <c r="E37" s="26">
        <v>668</v>
      </c>
      <c r="F37" s="386"/>
      <c r="G37" s="26">
        <v>668</v>
      </c>
      <c r="H37" s="386"/>
      <c r="I37" s="14">
        <f t="shared" si="1"/>
        <v>0</v>
      </c>
      <c r="J37" s="394"/>
    </row>
    <row r="38" spans="1:10" s="13" customFormat="1" ht="13.5" customHeight="1">
      <c r="A38" s="416"/>
      <c r="B38" s="424"/>
      <c r="C38" s="392"/>
      <c r="D38" s="28">
        <v>412</v>
      </c>
      <c r="E38" s="26">
        <v>96</v>
      </c>
      <c r="F38" s="386"/>
      <c r="G38" s="26">
        <v>33.7</v>
      </c>
      <c r="H38" s="386"/>
      <c r="I38" s="14">
        <f t="shared" si="1"/>
        <v>-62.3</v>
      </c>
      <c r="J38" s="394"/>
    </row>
    <row r="39" spans="1:10" s="13" customFormat="1" ht="18" customHeight="1">
      <c r="A39" s="416"/>
      <c r="B39" s="424"/>
      <c r="C39" s="392"/>
      <c r="D39" s="28">
        <v>421</v>
      </c>
      <c r="E39" s="26">
        <v>1800</v>
      </c>
      <c r="F39" s="386"/>
      <c r="G39" s="26">
        <v>1800</v>
      </c>
      <c r="H39" s="386"/>
      <c r="I39" s="14">
        <f t="shared" si="1"/>
        <v>0</v>
      </c>
      <c r="J39" s="394"/>
    </row>
    <row r="40" spans="1:10" s="13" customFormat="1" ht="18" customHeight="1">
      <c r="A40" s="416"/>
      <c r="B40" s="424"/>
      <c r="C40" s="392"/>
      <c r="D40" s="193">
        <v>404</v>
      </c>
      <c r="E40" s="26">
        <v>306</v>
      </c>
      <c r="F40" s="386"/>
      <c r="G40" s="26">
        <v>900</v>
      </c>
      <c r="H40" s="386"/>
      <c r="I40" s="14">
        <f t="shared" si="1"/>
        <v>594</v>
      </c>
      <c r="J40" s="394"/>
    </row>
    <row r="41" spans="1:10" s="13" customFormat="1" ht="18" customHeight="1" thickBot="1">
      <c r="A41" s="417"/>
      <c r="B41" s="424"/>
      <c r="C41" s="392"/>
      <c r="D41" s="207">
        <v>430</v>
      </c>
      <c r="E41" s="208">
        <v>900</v>
      </c>
      <c r="F41" s="386"/>
      <c r="G41" s="208">
        <v>306</v>
      </c>
      <c r="H41" s="386"/>
      <c r="I41" s="29">
        <f t="shared" si="1"/>
        <v>-594</v>
      </c>
      <c r="J41" s="394"/>
    </row>
    <row r="42" spans="1:11" s="13" customFormat="1" ht="23.25" customHeight="1">
      <c r="A42" s="395">
        <v>5</v>
      </c>
      <c r="B42" s="398" t="s">
        <v>12</v>
      </c>
      <c r="C42" s="401" t="s">
        <v>70</v>
      </c>
      <c r="D42" s="402">
        <v>280</v>
      </c>
      <c r="E42" s="342">
        <v>127400</v>
      </c>
      <c r="F42" s="367">
        <f>SUM(E42:E43)</f>
        <v>127400</v>
      </c>
      <c r="G42" s="342">
        <v>127400</v>
      </c>
      <c r="H42" s="363">
        <f>G42</f>
        <v>127400</v>
      </c>
      <c r="I42" s="372">
        <f t="shared" si="1"/>
        <v>0</v>
      </c>
      <c r="J42" s="375" t="s">
        <v>120</v>
      </c>
      <c r="K42" s="58"/>
    </row>
    <row r="43" spans="1:10" s="13" customFormat="1" ht="17.25" customHeight="1">
      <c r="A43" s="396"/>
      <c r="B43" s="399"/>
      <c r="C43" s="380"/>
      <c r="D43" s="403"/>
      <c r="E43" s="343"/>
      <c r="F43" s="368"/>
      <c r="G43" s="343"/>
      <c r="H43" s="364"/>
      <c r="I43" s="373"/>
      <c r="J43" s="376"/>
    </row>
    <row r="44" spans="1:10" s="13" customFormat="1" ht="26.25" customHeight="1">
      <c r="A44" s="396"/>
      <c r="B44" s="399"/>
      <c r="C44" s="378" t="s">
        <v>13</v>
      </c>
      <c r="D44" s="403"/>
      <c r="E44" s="343"/>
      <c r="F44" s="365"/>
      <c r="G44" s="343"/>
      <c r="H44" s="365"/>
      <c r="I44" s="373"/>
      <c r="J44" s="376"/>
    </row>
    <row r="45" spans="1:10" s="13" customFormat="1" ht="12" customHeight="1">
      <c r="A45" s="396"/>
      <c r="B45" s="399"/>
      <c r="C45" s="379"/>
      <c r="D45" s="403"/>
      <c r="E45" s="343"/>
      <c r="F45" s="365"/>
      <c r="G45" s="343"/>
      <c r="H45" s="365"/>
      <c r="I45" s="373"/>
      <c r="J45" s="377"/>
    </row>
    <row r="46" spans="1:10" s="13" customFormat="1" ht="12.75" customHeight="1">
      <c r="A46" s="396"/>
      <c r="B46" s="399"/>
      <c r="C46" s="380" t="s">
        <v>71</v>
      </c>
      <c r="D46" s="403"/>
      <c r="E46" s="343"/>
      <c r="F46" s="365"/>
      <c r="G46" s="343"/>
      <c r="H46" s="365"/>
      <c r="I46" s="373"/>
      <c r="J46" s="377"/>
    </row>
    <row r="47" spans="1:10" s="13" customFormat="1" ht="21" customHeight="1">
      <c r="A47" s="396"/>
      <c r="B47" s="399"/>
      <c r="C47" s="380"/>
      <c r="D47" s="403"/>
      <c r="E47" s="343"/>
      <c r="F47" s="365"/>
      <c r="G47" s="343"/>
      <c r="H47" s="365"/>
      <c r="I47" s="373"/>
      <c r="J47" s="275" t="s">
        <v>14</v>
      </c>
    </row>
    <row r="48" spans="1:10" s="13" customFormat="1" ht="23.25" customHeight="1">
      <c r="A48" s="396"/>
      <c r="B48" s="399"/>
      <c r="C48" s="276" t="s">
        <v>15</v>
      </c>
      <c r="D48" s="403"/>
      <c r="E48" s="343"/>
      <c r="F48" s="365"/>
      <c r="G48" s="343"/>
      <c r="H48" s="365"/>
      <c r="I48" s="373"/>
      <c r="J48" s="275" t="s">
        <v>16</v>
      </c>
    </row>
    <row r="49" spans="1:10" s="13" customFormat="1" ht="54.75" customHeight="1" thickBot="1">
      <c r="A49" s="397"/>
      <c r="B49" s="400"/>
      <c r="C49" s="277" t="s">
        <v>72</v>
      </c>
      <c r="D49" s="404"/>
      <c r="E49" s="344"/>
      <c r="F49" s="366"/>
      <c r="G49" s="344"/>
      <c r="H49" s="366"/>
      <c r="I49" s="374"/>
      <c r="J49" s="307" t="s">
        <v>121</v>
      </c>
    </row>
    <row r="50" spans="1:10" s="13" customFormat="1" ht="42.75" customHeight="1">
      <c r="A50" s="209">
        <v>6</v>
      </c>
      <c r="B50" s="332" t="s">
        <v>73</v>
      </c>
      <c r="C50" s="279" t="s">
        <v>93</v>
      </c>
      <c r="D50" s="280">
        <v>283</v>
      </c>
      <c r="E50" s="281">
        <v>30000</v>
      </c>
      <c r="F50" s="282">
        <f>E50</f>
        <v>30000</v>
      </c>
      <c r="G50" s="283">
        <v>9237</v>
      </c>
      <c r="H50" s="284">
        <f>G50</f>
        <v>9237</v>
      </c>
      <c r="I50" s="285">
        <f>G50-E50</f>
        <v>-20763</v>
      </c>
      <c r="J50" s="308" t="s">
        <v>96</v>
      </c>
    </row>
    <row r="51" spans="1:10" s="13" customFormat="1" ht="42.75" customHeight="1">
      <c r="A51" s="202">
        <v>7</v>
      </c>
      <c r="B51" s="333"/>
      <c r="C51" s="203" t="s">
        <v>74</v>
      </c>
      <c r="D51" s="204">
        <v>231</v>
      </c>
      <c r="E51" s="295">
        <v>1000</v>
      </c>
      <c r="F51" s="149">
        <v>1000</v>
      </c>
      <c r="G51" s="148">
        <v>0</v>
      </c>
      <c r="H51" s="150">
        <f aca="true" t="shared" si="2" ref="H51:H65">SUM(G51:G51)</f>
        <v>0</v>
      </c>
      <c r="I51" s="205">
        <f aca="true" t="shared" si="3" ref="I51:I64">G51-E51</f>
        <v>-1000</v>
      </c>
      <c r="J51" s="206" t="s">
        <v>131</v>
      </c>
    </row>
    <row r="52" spans="1:10" s="13" customFormat="1" ht="25.5" customHeight="1">
      <c r="A52" s="132">
        <v>8</v>
      </c>
      <c r="B52" s="333"/>
      <c r="C52" s="359" t="s">
        <v>92</v>
      </c>
      <c r="D52" s="133">
        <v>411</v>
      </c>
      <c r="E52" s="296">
        <v>2920</v>
      </c>
      <c r="F52" s="232">
        <f aca="true" t="shared" si="4" ref="F52:F61">E52</f>
        <v>2920</v>
      </c>
      <c r="G52" s="134">
        <v>2887.92</v>
      </c>
      <c r="H52" s="135">
        <f t="shared" si="2"/>
        <v>2887.92</v>
      </c>
      <c r="I52" s="27">
        <f t="shared" si="3"/>
        <v>-32.07999999999993</v>
      </c>
      <c r="J52" s="361" t="s">
        <v>75</v>
      </c>
    </row>
    <row r="53" spans="1:10" s="13" customFormat="1" ht="34.5" customHeight="1">
      <c r="A53" s="136">
        <v>9</v>
      </c>
      <c r="B53" s="333"/>
      <c r="C53" s="360"/>
      <c r="D53" s="137">
        <v>412</v>
      </c>
      <c r="E53" s="297">
        <v>420</v>
      </c>
      <c r="F53" s="138">
        <f t="shared" si="4"/>
        <v>420</v>
      </c>
      <c r="G53" s="134">
        <v>205.8</v>
      </c>
      <c r="H53" s="139">
        <f t="shared" si="2"/>
        <v>205.8</v>
      </c>
      <c r="I53" s="27">
        <f t="shared" si="3"/>
        <v>-214.2</v>
      </c>
      <c r="J53" s="362"/>
    </row>
    <row r="54" spans="1:10" s="13" customFormat="1" ht="43.5" customHeight="1">
      <c r="A54" s="136">
        <v>10</v>
      </c>
      <c r="B54" s="333"/>
      <c r="C54" s="140" t="s">
        <v>76</v>
      </c>
      <c r="D54" s="137">
        <v>417</v>
      </c>
      <c r="E54" s="297">
        <v>76200</v>
      </c>
      <c r="F54" s="141">
        <f t="shared" si="4"/>
        <v>76200</v>
      </c>
      <c r="G54" s="134">
        <v>66845.8</v>
      </c>
      <c r="H54" s="142">
        <f t="shared" si="2"/>
        <v>66845.8</v>
      </c>
      <c r="I54" s="143">
        <f t="shared" si="3"/>
        <v>-9354.199999999997</v>
      </c>
      <c r="J54" s="144" t="s">
        <v>77</v>
      </c>
    </row>
    <row r="55" spans="1:10" s="13" customFormat="1" ht="43.5" customHeight="1" thickBot="1">
      <c r="A55" s="145">
        <v>11</v>
      </c>
      <c r="B55" s="333"/>
      <c r="C55" s="140" t="s">
        <v>84</v>
      </c>
      <c r="D55" s="137">
        <v>419</v>
      </c>
      <c r="E55" s="297">
        <v>2000</v>
      </c>
      <c r="F55" s="141">
        <v>0</v>
      </c>
      <c r="G55" s="134">
        <v>2000</v>
      </c>
      <c r="H55" s="142">
        <f>G55</f>
        <v>2000</v>
      </c>
      <c r="I55" s="143">
        <f t="shared" si="3"/>
        <v>0</v>
      </c>
      <c r="J55" s="144" t="s">
        <v>109</v>
      </c>
    </row>
    <row r="56" spans="1:10" s="13" customFormat="1" ht="105.75" customHeight="1" thickBot="1">
      <c r="A56" s="278">
        <v>12</v>
      </c>
      <c r="B56" s="334"/>
      <c r="C56" s="286" t="s">
        <v>78</v>
      </c>
      <c r="D56" s="287">
        <v>421</v>
      </c>
      <c r="E56" s="298">
        <v>21592</v>
      </c>
      <c r="F56" s="256">
        <f t="shared" si="4"/>
        <v>21592</v>
      </c>
      <c r="G56" s="160">
        <v>15568.77</v>
      </c>
      <c r="H56" s="257">
        <f t="shared" si="2"/>
        <v>15568.77</v>
      </c>
      <c r="I56" s="288">
        <f t="shared" si="3"/>
        <v>-6023.23</v>
      </c>
      <c r="J56" s="289" t="s">
        <v>114</v>
      </c>
    </row>
    <row r="57" spans="1:10" s="13" customFormat="1" ht="42.75" customHeight="1">
      <c r="A57" s="273"/>
      <c r="B57" s="369" t="s">
        <v>73</v>
      </c>
      <c r="C57" s="274" t="s">
        <v>110</v>
      </c>
      <c r="D57" s="147">
        <v>422</v>
      </c>
      <c r="E57" s="295">
        <v>2598</v>
      </c>
      <c r="F57" s="149">
        <f t="shared" si="4"/>
        <v>2598</v>
      </c>
      <c r="G57" s="148">
        <v>2595.1</v>
      </c>
      <c r="H57" s="150">
        <f t="shared" si="2"/>
        <v>2595.1</v>
      </c>
      <c r="I57" s="290">
        <f t="shared" si="3"/>
        <v>-2.900000000000091</v>
      </c>
      <c r="J57" s="152" t="s">
        <v>129</v>
      </c>
    </row>
    <row r="58" spans="1:10" s="13" customFormat="1" ht="153" customHeight="1">
      <c r="A58" s="146">
        <v>13</v>
      </c>
      <c r="B58" s="370"/>
      <c r="C58" s="108" t="s">
        <v>79</v>
      </c>
      <c r="D58" s="147">
        <v>430</v>
      </c>
      <c r="E58" s="295">
        <v>63020</v>
      </c>
      <c r="F58" s="149">
        <f t="shared" si="4"/>
        <v>63020</v>
      </c>
      <c r="G58" s="148">
        <v>54544.3</v>
      </c>
      <c r="H58" s="150">
        <f t="shared" si="2"/>
        <v>54544.3</v>
      </c>
      <c r="I58" s="151">
        <f t="shared" si="3"/>
        <v>-8475.699999999997</v>
      </c>
      <c r="J58" s="152" t="s">
        <v>122</v>
      </c>
    </row>
    <row r="59" spans="1:10" s="13" customFormat="1" ht="33.75" customHeight="1">
      <c r="A59" s="146">
        <v>14</v>
      </c>
      <c r="B59" s="370"/>
      <c r="C59" s="108" t="s">
        <v>80</v>
      </c>
      <c r="D59" s="147">
        <v>439</v>
      </c>
      <c r="E59" s="295">
        <v>3200</v>
      </c>
      <c r="F59" s="153">
        <f t="shared" si="4"/>
        <v>3200</v>
      </c>
      <c r="G59" s="148">
        <v>1020</v>
      </c>
      <c r="H59" s="154">
        <f t="shared" si="2"/>
        <v>1020</v>
      </c>
      <c r="I59" s="27">
        <f t="shared" si="3"/>
        <v>-2180</v>
      </c>
      <c r="J59" s="155" t="s">
        <v>81</v>
      </c>
    </row>
    <row r="60" spans="1:10" s="13" customFormat="1" ht="26.25" customHeight="1">
      <c r="A60" s="156">
        <v>15</v>
      </c>
      <c r="B60" s="370"/>
      <c r="C60" s="140" t="s">
        <v>24</v>
      </c>
      <c r="D60" s="121">
        <v>441</v>
      </c>
      <c r="E60" s="297">
        <v>300</v>
      </c>
      <c r="F60" s="309">
        <f t="shared" si="4"/>
        <v>300</v>
      </c>
      <c r="G60" s="134">
        <v>0</v>
      </c>
      <c r="H60" s="142">
        <f t="shared" si="2"/>
        <v>0</v>
      </c>
      <c r="I60" s="27">
        <f t="shared" si="3"/>
        <v>-300</v>
      </c>
      <c r="J60" s="31" t="s">
        <v>17</v>
      </c>
    </row>
    <row r="61" spans="1:10" s="13" customFormat="1" ht="35.25" customHeight="1">
      <c r="A61" s="136">
        <v>16</v>
      </c>
      <c r="B61" s="370"/>
      <c r="C61" s="157" t="s">
        <v>31</v>
      </c>
      <c r="D61" s="121">
        <v>461</v>
      </c>
      <c r="E61" s="297">
        <v>3000</v>
      </c>
      <c r="F61" s="141">
        <f t="shared" si="4"/>
        <v>3000</v>
      </c>
      <c r="G61" s="134">
        <v>1480</v>
      </c>
      <c r="H61" s="142">
        <f t="shared" si="2"/>
        <v>1480</v>
      </c>
      <c r="I61" s="158">
        <f t="shared" si="3"/>
        <v>-1520</v>
      </c>
      <c r="J61" s="159" t="s">
        <v>82</v>
      </c>
    </row>
    <row r="62" spans="1:10" s="13" customFormat="1" ht="28.5" customHeight="1" thickBot="1">
      <c r="A62" s="145">
        <v>17</v>
      </c>
      <c r="B62" s="370"/>
      <c r="C62" s="196" t="s">
        <v>32</v>
      </c>
      <c r="D62" s="197">
        <v>470</v>
      </c>
      <c r="E62" s="298">
        <v>2500</v>
      </c>
      <c r="F62" s="198">
        <f>E62</f>
        <v>2500</v>
      </c>
      <c r="G62" s="160">
        <v>418</v>
      </c>
      <c r="H62" s="199">
        <f t="shared" si="2"/>
        <v>418</v>
      </c>
      <c r="I62" s="200">
        <f t="shared" si="3"/>
        <v>-2082</v>
      </c>
      <c r="J62" s="201" t="s">
        <v>83</v>
      </c>
    </row>
    <row r="63" spans="1:10" s="13" customFormat="1" ht="28.5" customHeight="1" thickBot="1">
      <c r="A63" s="291">
        <v>18</v>
      </c>
      <c r="B63" s="371"/>
      <c r="C63" s="246" t="s">
        <v>99</v>
      </c>
      <c r="D63" s="16">
        <v>605</v>
      </c>
      <c r="E63" s="299">
        <v>15000</v>
      </c>
      <c r="F63" s="243">
        <f>E63</f>
        <v>15000</v>
      </c>
      <c r="G63" s="164">
        <v>0</v>
      </c>
      <c r="H63" s="244">
        <f t="shared" si="2"/>
        <v>0</v>
      </c>
      <c r="I63" s="292">
        <f t="shared" si="3"/>
        <v>-15000</v>
      </c>
      <c r="J63" s="245" t="s">
        <v>128</v>
      </c>
    </row>
    <row r="64" spans="1:10" s="13" customFormat="1" ht="30" customHeight="1" thickBot="1">
      <c r="A64" s="161">
        <v>19</v>
      </c>
      <c r="B64" s="347" t="s">
        <v>112</v>
      </c>
      <c r="C64" s="162" t="s">
        <v>113</v>
      </c>
      <c r="D64" s="163">
        <v>421</v>
      </c>
      <c r="E64" s="164">
        <v>1000</v>
      </c>
      <c r="F64" s="293">
        <f>E64</f>
        <v>1000</v>
      </c>
      <c r="G64" s="164">
        <v>1000</v>
      </c>
      <c r="H64" s="294">
        <f t="shared" si="2"/>
        <v>1000</v>
      </c>
      <c r="I64" s="165">
        <f t="shared" si="3"/>
        <v>0</v>
      </c>
      <c r="J64" s="166" t="s">
        <v>95</v>
      </c>
    </row>
    <row r="65" spans="1:11" s="13" customFormat="1" ht="39.75" customHeight="1" thickBot="1">
      <c r="A65" s="167">
        <v>21</v>
      </c>
      <c r="B65" s="348"/>
      <c r="C65" s="131" t="s">
        <v>84</v>
      </c>
      <c r="D65" s="16">
        <v>430</v>
      </c>
      <c r="E65" s="168">
        <v>4000</v>
      </c>
      <c r="F65" s="169">
        <v>4000</v>
      </c>
      <c r="G65" s="168">
        <v>2920</v>
      </c>
      <c r="H65" s="33">
        <f t="shared" si="2"/>
        <v>2920</v>
      </c>
      <c r="I65" s="170">
        <v>0</v>
      </c>
      <c r="J65" s="17" t="s">
        <v>85</v>
      </c>
      <c r="K65" s="171"/>
    </row>
    <row r="66" spans="1:10" ht="39" customHeight="1" thickBot="1">
      <c r="A66" s="79"/>
      <c r="B66" s="349" t="s">
        <v>86</v>
      </c>
      <c r="C66" s="350"/>
      <c r="D66" s="351"/>
      <c r="E66" s="172">
        <f>SUM(E4:E65)</f>
        <v>420000</v>
      </c>
      <c r="F66" s="173">
        <f>SUM(F4:F65)</f>
        <v>418000</v>
      </c>
      <c r="G66" s="174">
        <f>SUM(G4:G65)</f>
        <v>346602.58999999997</v>
      </c>
      <c r="H66" s="175">
        <f>SUM(H4:H65)</f>
        <v>346602.58999999997</v>
      </c>
      <c r="I66" s="357">
        <f>E66-G66</f>
        <v>73397.41000000003</v>
      </c>
      <c r="J66" s="358"/>
    </row>
    <row r="67" spans="1:10" ht="25.5" customHeight="1" thickBot="1">
      <c r="A67" s="35"/>
      <c r="B67" s="354" t="s">
        <v>87</v>
      </c>
      <c r="C67" s="355"/>
      <c r="D67" s="356"/>
      <c r="E67" s="176">
        <f>SUM(E42:E65)</f>
        <v>356150</v>
      </c>
      <c r="F67" s="177"/>
      <c r="G67" s="178">
        <f>SUM(G42:G65)</f>
        <v>288122.69</v>
      </c>
      <c r="H67" s="179"/>
      <c r="I67" s="180">
        <f>SUM(I10:I65)</f>
        <v>-69306.81</v>
      </c>
      <c r="J67" s="181"/>
    </row>
    <row r="68" spans="1:10" ht="9" customHeight="1" thickBot="1">
      <c r="A68" s="35"/>
      <c r="B68" s="182"/>
      <c r="C68" s="36"/>
      <c r="D68" s="37"/>
      <c r="E68" s="37"/>
      <c r="F68" s="38"/>
      <c r="G68" s="39"/>
      <c r="H68" s="40"/>
      <c r="I68" s="40"/>
      <c r="J68" s="41"/>
    </row>
    <row r="69" spans="1:10" ht="34.5" customHeight="1" thickBot="1">
      <c r="A69" s="35"/>
      <c r="B69" s="322" t="s">
        <v>18</v>
      </c>
      <c r="C69" s="323"/>
      <c r="D69" s="324"/>
      <c r="E69" s="42" t="s">
        <v>97</v>
      </c>
      <c r="F69" s="183"/>
      <c r="G69" s="184" t="s">
        <v>116</v>
      </c>
      <c r="H69" s="185" t="s">
        <v>19</v>
      </c>
      <c r="I69" s="43"/>
      <c r="J69" s="44"/>
    </row>
    <row r="70" spans="1:10" ht="15" customHeight="1">
      <c r="A70" s="35"/>
      <c r="B70" s="340" t="s">
        <v>20</v>
      </c>
      <c r="C70" s="341"/>
      <c r="D70" s="45">
        <v>401</v>
      </c>
      <c r="E70" s="215">
        <f>E12+E18+E24+E4+E36</f>
        <v>18000</v>
      </c>
      <c r="F70" s="223"/>
      <c r="G70" s="224">
        <f>G12+G18+G24+G4+G36</f>
        <v>14772</v>
      </c>
      <c r="H70" s="186">
        <f>G70-E70</f>
        <v>-3228</v>
      </c>
      <c r="I70" s="46"/>
      <c r="J70" s="1"/>
    </row>
    <row r="71" spans="1:10" ht="15" customHeight="1">
      <c r="A71" s="35"/>
      <c r="B71" s="335" t="s">
        <v>94</v>
      </c>
      <c r="C71" s="336"/>
      <c r="D71" s="60">
        <v>404</v>
      </c>
      <c r="E71" s="215">
        <f>E8+E16+E21+E27+E40</f>
        <v>1530</v>
      </c>
      <c r="F71" s="223"/>
      <c r="G71" s="224">
        <f>G8+G16+G21+G27+G40</f>
        <v>1916.5</v>
      </c>
      <c r="H71" s="186">
        <f>G71-E71</f>
        <v>386.5</v>
      </c>
      <c r="I71" s="46"/>
      <c r="J71" s="1"/>
    </row>
    <row r="72" spans="1:10" ht="15" customHeight="1">
      <c r="A72" s="35"/>
      <c r="B72" s="325" t="s">
        <v>21</v>
      </c>
      <c r="C72" s="321"/>
      <c r="D72" s="48">
        <v>411</v>
      </c>
      <c r="E72" s="216">
        <f>E13+E19+E25+E52+E5+E37+E31</f>
        <v>7083</v>
      </c>
      <c r="F72" s="225"/>
      <c r="G72" s="226">
        <f>G13+G19+G25+G52+G5+G37+G31</f>
        <v>6423.72</v>
      </c>
      <c r="H72" s="187">
        <f aca="true" t="shared" si="5" ref="H72:H88">G72-E72</f>
        <v>-659.2799999999997</v>
      </c>
      <c r="I72" s="46"/>
      <c r="J72" s="1"/>
    </row>
    <row r="73" spans="1:10" ht="15" customHeight="1">
      <c r="A73" s="35"/>
      <c r="B73" s="320" t="s">
        <v>22</v>
      </c>
      <c r="C73" s="321"/>
      <c r="D73" s="48">
        <v>412</v>
      </c>
      <c r="E73" s="216">
        <f>E14+E20+E26+E53+E6+E38+E32</f>
        <v>934</v>
      </c>
      <c r="F73" s="225"/>
      <c r="G73" s="226">
        <f>G14+G20+G26+G53+G6+G38+G32</f>
        <v>494.2</v>
      </c>
      <c r="H73" s="187">
        <f t="shared" si="5"/>
        <v>-439.8</v>
      </c>
      <c r="I73" s="46"/>
      <c r="J73" s="1"/>
    </row>
    <row r="74" spans="1:10" ht="15" customHeight="1">
      <c r="A74" s="35"/>
      <c r="B74" s="320" t="s">
        <v>23</v>
      </c>
      <c r="C74" s="321"/>
      <c r="D74" s="48">
        <v>417</v>
      </c>
      <c r="E74" s="217">
        <f>E54+E30</f>
        <v>81010</v>
      </c>
      <c r="F74" s="225"/>
      <c r="G74" s="227">
        <f>G54+G30</f>
        <v>71655.8</v>
      </c>
      <c r="H74" s="186">
        <f t="shared" si="5"/>
        <v>-9354.199999999997</v>
      </c>
      <c r="I74" s="46"/>
      <c r="J74" s="1"/>
    </row>
    <row r="75" spans="1:10" ht="15" customHeight="1">
      <c r="A75" s="35"/>
      <c r="B75" s="49" t="s">
        <v>111</v>
      </c>
      <c r="C75" s="47"/>
      <c r="D75" s="48">
        <v>419</v>
      </c>
      <c r="E75" s="217">
        <f>E55</f>
        <v>2000</v>
      </c>
      <c r="F75" s="225"/>
      <c r="G75" s="227">
        <f>G10+G55</f>
        <v>2000</v>
      </c>
      <c r="H75" s="186">
        <f>G75-E75</f>
        <v>0</v>
      </c>
      <c r="I75" s="46"/>
      <c r="J75" s="1"/>
    </row>
    <row r="76" spans="1:10" ht="15" customHeight="1">
      <c r="A76" s="35"/>
      <c r="B76" s="320" t="s">
        <v>24</v>
      </c>
      <c r="C76" s="321"/>
      <c r="D76" s="48">
        <v>441</v>
      </c>
      <c r="E76" s="217">
        <f>E60</f>
        <v>300</v>
      </c>
      <c r="F76" s="225"/>
      <c r="G76" s="227">
        <f>G60</f>
        <v>0</v>
      </c>
      <c r="H76" s="186">
        <f t="shared" si="5"/>
        <v>-300</v>
      </c>
      <c r="I76" s="46"/>
      <c r="J76" s="1"/>
    </row>
    <row r="77" spans="1:10" ht="15" customHeight="1">
      <c r="A77" s="35"/>
      <c r="B77" s="320" t="s">
        <v>25</v>
      </c>
      <c r="C77" s="321"/>
      <c r="D77" s="48">
        <v>421</v>
      </c>
      <c r="E77" s="218">
        <f>E11+E17+E28+E56+E29+E64+E7+E39</f>
        <v>32892</v>
      </c>
      <c r="F77" s="225"/>
      <c r="G77" s="228">
        <f>G11+G17+G28+G56+G29+G64+G7+G39</f>
        <v>26485.47</v>
      </c>
      <c r="H77" s="186">
        <f t="shared" si="5"/>
        <v>-6406.529999999999</v>
      </c>
      <c r="I77" s="46"/>
      <c r="J77" s="50" t="s">
        <v>88</v>
      </c>
    </row>
    <row r="78" spans="1:10" ht="15" customHeight="1">
      <c r="A78" s="35"/>
      <c r="B78" s="49" t="s">
        <v>115</v>
      </c>
      <c r="C78" s="47"/>
      <c r="D78" s="48">
        <v>422</v>
      </c>
      <c r="E78" s="218">
        <f>E57</f>
        <v>2598</v>
      </c>
      <c r="F78" s="225"/>
      <c r="G78" s="228">
        <f>G57</f>
        <v>2595.1</v>
      </c>
      <c r="H78" s="186">
        <f>G78-E78</f>
        <v>-2.900000000000091</v>
      </c>
      <c r="I78" s="46"/>
      <c r="J78" s="50"/>
    </row>
    <row r="79" spans="1:10" ht="15" customHeight="1">
      <c r="A79" s="35"/>
      <c r="B79" s="320" t="s">
        <v>27</v>
      </c>
      <c r="C79" s="321"/>
      <c r="D79" s="48">
        <v>430</v>
      </c>
      <c r="E79" s="219">
        <f>E15+E22+E23+E35+E58+E65+E9+E41</f>
        <v>91553</v>
      </c>
      <c r="F79" s="225"/>
      <c r="G79" s="228">
        <f>G15+G22+G23+G35+G58+G65+G9+G41</f>
        <v>80704.8</v>
      </c>
      <c r="H79" s="186">
        <f t="shared" si="5"/>
        <v>-10848.199999999997</v>
      </c>
      <c r="I79" s="46" t="s">
        <v>26</v>
      </c>
      <c r="J79" s="4" t="s">
        <v>28</v>
      </c>
    </row>
    <row r="80" spans="1:10" ht="15" customHeight="1">
      <c r="A80" s="35"/>
      <c r="B80" s="337" t="s">
        <v>29</v>
      </c>
      <c r="C80" s="321"/>
      <c r="D80" s="48">
        <v>231</v>
      </c>
      <c r="E80" s="217">
        <f>E51</f>
        <v>1000</v>
      </c>
      <c r="F80" s="225"/>
      <c r="G80" s="227">
        <f>G51</f>
        <v>0</v>
      </c>
      <c r="H80" s="186">
        <f t="shared" si="5"/>
        <v>-1000</v>
      </c>
      <c r="I80" s="46"/>
      <c r="J80" s="1"/>
    </row>
    <row r="81" spans="1:10" ht="15" customHeight="1">
      <c r="A81" s="35"/>
      <c r="B81" s="337" t="s">
        <v>30</v>
      </c>
      <c r="C81" s="321"/>
      <c r="D81" s="52">
        <v>280</v>
      </c>
      <c r="E81" s="217">
        <f>E42</f>
        <v>127400</v>
      </c>
      <c r="F81" s="225"/>
      <c r="G81" s="227">
        <f>G42</f>
        <v>127400</v>
      </c>
      <c r="H81" s="186">
        <f t="shared" si="5"/>
        <v>0</v>
      </c>
      <c r="I81" s="46"/>
      <c r="J81" s="1"/>
    </row>
    <row r="82" spans="1:10" ht="19.5" customHeight="1">
      <c r="A82" s="35"/>
      <c r="B82" s="338" t="s">
        <v>89</v>
      </c>
      <c r="C82" s="339"/>
      <c r="D82" s="52">
        <v>283</v>
      </c>
      <c r="E82" s="217">
        <f>E50</f>
        <v>30000</v>
      </c>
      <c r="F82" s="225"/>
      <c r="G82" s="227">
        <f>G50</f>
        <v>9237</v>
      </c>
      <c r="H82" s="186">
        <f t="shared" si="5"/>
        <v>-20763</v>
      </c>
      <c r="I82" s="46"/>
      <c r="J82" s="1"/>
    </row>
    <row r="83" spans="1:10" ht="15" customHeight="1">
      <c r="A83" s="35"/>
      <c r="B83" s="51" t="s">
        <v>59</v>
      </c>
      <c r="C83" s="47"/>
      <c r="D83" s="52">
        <v>439</v>
      </c>
      <c r="E83" s="217">
        <f>E59</f>
        <v>3200</v>
      </c>
      <c r="F83" s="225"/>
      <c r="G83" s="227">
        <f>G59</f>
        <v>1020</v>
      </c>
      <c r="H83" s="186">
        <f t="shared" si="5"/>
        <v>-2180</v>
      </c>
      <c r="I83" s="46"/>
      <c r="J83" s="1"/>
    </row>
    <row r="84" spans="1:10" ht="15" customHeight="1">
      <c r="A84" s="35"/>
      <c r="B84" s="52" t="s">
        <v>31</v>
      </c>
      <c r="C84" s="214"/>
      <c r="D84" s="188">
        <v>461</v>
      </c>
      <c r="E84" s="220">
        <f>E61</f>
        <v>3000</v>
      </c>
      <c r="F84" s="229"/>
      <c r="G84" s="230">
        <f>G61</f>
        <v>1480</v>
      </c>
      <c r="H84" s="186">
        <f t="shared" si="5"/>
        <v>-1520</v>
      </c>
      <c r="I84" s="46"/>
      <c r="J84" s="1"/>
    </row>
    <row r="85" spans="1:10" ht="15" customHeight="1">
      <c r="A85" s="35"/>
      <c r="B85" s="352" t="s">
        <v>101</v>
      </c>
      <c r="C85" s="353"/>
      <c r="D85" s="221">
        <v>422</v>
      </c>
      <c r="E85" s="222">
        <f>E33</f>
        <v>0</v>
      </c>
      <c r="F85" s="225"/>
      <c r="G85" s="231">
        <f>G33</f>
        <v>0</v>
      </c>
      <c r="H85" s="186">
        <f t="shared" si="5"/>
        <v>0</v>
      </c>
      <c r="I85" s="46"/>
      <c r="J85" s="1"/>
    </row>
    <row r="86" spans="1:10" ht="15" customHeight="1">
      <c r="A86" s="35"/>
      <c r="B86" s="352" t="s">
        <v>100</v>
      </c>
      <c r="C86" s="353"/>
      <c r="D86" s="221">
        <v>426</v>
      </c>
      <c r="E86" s="222">
        <f>E34</f>
        <v>0</v>
      </c>
      <c r="F86" s="225"/>
      <c r="G86" s="231">
        <f>G34</f>
        <v>0</v>
      </c>
      <c r="H86" s="186">
        <f t="shared" si="5"/>
        <v>0</v>
      </c>
      <c r="I86" s="46"/>
      <c r="J86" s="1"/>
    </row>
    <row r="87" spans="1:10" ht="15" customHeight="1">
      <c r="A87" s="35"/>
      <c r="B87" s="189" t="s">
        <v>32</v>
      </c>
      <c r="C87" s="5"/>
      <c r="D87" s="52">
        <v>470</v>
      </c>
      <c r="E87" s="247">
        <f>E62</f>
        <v>2500</v>
      </c>
      <c r="F87" s="229"/>
      <c r="G87" s="248">
        <f>G62</f>
        <v>418</v>
      </c>
      <c r="H87" s="186">
        <f t="shared" si="5"/>
        <v>-2082</v>
      </c>
      <c r="I87" s="46"/>
      <c r="J87" s="1"/>
    </row>
    <row r="88" spans="1:10" ht="15" customHeight="1" thickBot="1">
      <c r="A88" s="35"/>
      <c r="B88" s="249" t="s">
        <v>99</v>
      </c>
      <c r="C88" s="5"/>
      <c r="D88" s="7">
        <v>605</v>
      </c>
      <c r="E88" s="250">
        <f>E63</f>
        <v>15000</v>
      </c>
      <c r="F88" s="229"/>
      <c r="G88" s="251">
        <v>0</v>
      </c>
      <c r="H88" s="252">
        <f t="shared" si="5"/>
        <v>-15000</v>
      </c>
      <c r="I88" s="46"/>
      <c r="J88" s="1"/>
    </row>
    <row r="89" spans="1:10" ht="15" customHeight="1" thickBot="1">
      <c r="A89" s="35"/>
      <c r="B89" s="345" t="s">
        <v>33</v>
      </c>
      <c r="C89" s="346"/>
      <c r="D89" s="346"/>
      <c r="E89" s="253">
        <f>SUM(E70:E88)</f>
        <v>420000</v>
      </c>
      <c r="F89" s="326">
        <f>SUM(G70:G88)</f>
        <v>346602.59</v>
      </c>
      <c r="G89" s="327"/>
      <c r="H89" s="180">
        <f>SUM(H70:H88)</f>
        <v>-73397.41</v>
      </c>
      <c r="I89" s="53"/>
      <c r="J89" s="54"/>
    </row>
    <row r="90" spans="4:7" ht="114.75" customHeight="1">
      <c r="D90" s="55" t="s">
        <v>34</v>
      </c>
      <c r="E90" s="55"/>
      <c r="G90" s="56"/>
    </row>
    <row r="91" ht="25.5" customHeight="1"/>
    <row r="92" ht="22.5" customHeight="1"/>
    <row r="93" ht="20.25" customHeight="1"/>
    <row r="94" spans="4:10" ht="14.25" customHeight="1">
      <c r="D94" s="1"/>
      <c r="E94" s="1"/>
      <c r="F94" s="57"/>
      <c r="H94" s="1"/>
      <c r="I94" s="57"/>
      <c r="J94" s="1"/>
    </row>
    <row r="95" spans="4:10" ht="12.75">
      <c r="D95" s="1"/>
      <c r="E95" s="1"/>
      <c r="F95" s="57"/>
      <c r="H95" s="1"/>
      <c r="I95" s="57"/>
      <c r="J95" s="1"/>
    </row>
    <row r="96" spans="4:10" ht="12.75">
      <c r="D96" s="1"/>
      <c r="E96" s="1"/>
      <c r="F96" s="57"/>
      <c r="H96" s="1"/>
      <c r="I96" s="57"/>
      <c r="J96" s="1"/>
    </row>
    <row r="97" spans="4:10" ht="12.75">
      <c r="D97" s="1"/>
      <c r="E97" s="1"/>
      <c r="F97" s="57"/>
      <c r="H97" s="1"/>
      <c r="I97" s="57"/>
      <c r="J97" s="1"/>
    </row>
    <row r="98" spans="4:10" ht="12.75">
      <c r="D98" s="1"/>
      <c r="E98" s="1"/>
      <c r="F98" s="57"/>
      <c r="H98" s="1"/>
      <c r="I98" s="57"/>
      <c r="J98" s="1"/>
    </row>
    <row r="99" spans="4:10" ht="12.75">
      <c r="D99" s="1"/>
      <c r="E99" s="1"/>
      <c r="F99" s="57"/>
      <c r="H99" s="1"/>
      <c r="I99" s="57"/>
      <c r="J99" s="1"/>
    </row>
    <row r="100" spans="4:10" ht="12.75">
      <c r="D100" s="1"/>
      <c r="E100" s="1"/>
      <c r="F100" s="57"/>
      <c r="H100" s="1"/>
      <c r="I100" s="57"/>
      <c r="J100" s="1"/>
    </row>
    <row r="101" spans="4:10" ht="12.75">
      <c r="D101" s="1"/>
      <c r="E101" s="1"/>
      <c r="F101" s="57"/>
      <c r="H101" s="1"/>
      <c r="I101" s="57"/>
      <c r="J101" s="1"/>
    </row>
    <row r="102" spans="4:10" ht="12.75">
      <c r="D102" s="1"/>
      <c r="E102" s="1"/>
      <c r="F102" s="57"/>
      <c r="H102" s="1"/>
      <c r="I102" s="57"/>
      <c r="J102" s="1"/>
    </row>
    <row r="103" spans="4:10" ht="12.75">
      <c r="D103" s="1"/>
      <c r="E103" s="1"/>
      <c r="F103" s="57"/>
      <c r="H103" s="1"/>
      <c r="I103" s="57"/>
      <c r="J103" s="1"/>
    </row>
    <row r="104" spans="4:10" ht="12.75">
      <c r="D104" s="1"/>
      <c r="E104" s="1"/>
      <c r="F104" s="57"/>
      <c r="H104" s="1"/>
      <c r="I104" s="57"/>
      <c r="J104" s="1"/>
    </row>
    <row r="105" spans="4:10" ht="14.25" customHeight="1">
      <c r="D105" s="1"/>
      <c r="E105" s="1"/>
      <c r="F105" s="57"/>
      <c r="H105" s="1"/>
      <c r="I105" s="57"/>
      <c r="J105" s="1"/>
    </row>
    <row r="106" spans="4:10" ht="14.25" customHeight="1">
      <c r="D106" s="1"/>
      <c r="E106" s="1"/>
      <c r="F106" s="57"/>
      <c r="H106" s="1"/>
      <c r="I106" s="57"/>
      <c r="J106" s="1"/>
    </row>
    <row r="107" spans="4:10" ht="14.25" customHeight="1">
      <c r="D107" s="1"/>
      <c r="E107" s="1"/>
      <c r="F107" s="57"/>
      <c r="H107" s="1"/>
      <c r="I107" s="57"/>
      <c r="J107" s="1"/>
    </row>
    <row r="108" spans="4:10" ht="14.25" customHeight="1">
      <c r="D108" s="1"/>
      <c r="E108" s="1"/>
      <c r="F108" s="57"/>
      <c r="H108" s="1"/>
      <c r="I108" s="57"/>
      <c r="J108" s="1"/>
    </row>
    <row r="109" spans="4:10" ht="12.75">
      <c r="D109" s="1"/>
      <c r="E109" s="1"/>
      <c r="F109" s="57"/>
      <c r="H109" s="1"/>
      <c r="I109" s="57"/>
      <c r="J109" s="1"/>
    </row>
    <row r="110" spans="4:10" ht="22.5" customHeight="1">
      <c r="D110" s="1"/>
      <c r="E110" s="1"/>
      <c r="F110" s="57"/>
      <c r="H110" s="1"/>
      <c r="I110" s="57"/>
      <c r="J110" s="1"/>
    </row>
    <row r="111" spans="4:10" ht="12.75">
      <c r="D111" s="1"/>
      <c r="E111" s="1"/>
      <c r="F111" s="57"/>
      <c r="H111" s="1"/>
      <c r="I111" s="57"/>
      <c r="J111" s="1"/>
    </row>
    <row r="112" spans="4:10" ht="12.75">
      <c r="D112" s="1"/>
      <c r="E112" s="1"/>
      <c r="F112" s="57"/>
      <c r="H112" s="1"/>
      <c r="I112" s="57"/>
      <c r="J112" s="1"/>
    </row>
    <row r="113" spans="4:10" ht="12.75">
      <c r="D113" s="1"/>
      <c r="E113" s="1"/>
      <c r="F113" s="57"/>
      <c r="H113" s="1"/>
      <c r="I113" s="57"/>
      <c r="J113" s="1"/>
    </row>
    <row r="114" spans="4:10" ht="12.75">
      <c r="D114" s="1"/>
      <c r="E114" s="1"/>
      <c r="F114" s="57"/>
      <c r="H114" s="1"/>
      <c r="I114" s="57"/>
      <c r="J114" s="1"/>
    </row>
  </sheetData>
  <sheetProtection/>
  <mergeCells count="69">
    <mergeCell ref="I1:J1"/>
    <mergeCell ref="A4:A9"/>
    <mergeCell ref="B4:B9"/>
    <mergeCell ref="C4:C9"/>
    <mergeCell ref="F4:F9"/>
    <mergeCell ref="H4:H9"/>
    <mergeCell ref="J4:J9"/>
    <mergeCell ref="A10:A16"/>
    <mergeCell ref="B10:B16"/>
    <mergeCell ref="F10:F16"/>
    <mergeCell ref="H17:H22"/>
    <mergeCell ref="J17:J22"/>
    <mergeCell ref="A17:A22"/>
    <mergeCell ref="B17:B22"/>
    <mergeCell ref="C17:C22"/>
    <mergeCell ref="F23:F28"/>
    <mergeCell ref="H23:H28"/>
    <mergeCell ref="J23:J28"/>
    <mergeCell ref="B29:B41"/>
    <mergeCell ref="H10:H16"/>
    <mergeCell ref="J10:J16"/>
    <mergeCell ref="A42:A49"/>
    <mergeCell ref="B42:B49"/>
    <mergeCell ref="C42:C43"/>
    <mergeCell ref="D42:D49"/>
    <mergeCell ref="E42:E49"/>
    <mergeCell ref="F17:F22"/>
    <mergeCell ref="A23:A28"/>
    <mergeCell ref="B23:B28"/>
    <mergeCell ref="C23:C28"/>
    <mergeCell ref="A29:A41"/>
    <mergeCell ref="C44:C45"/>
    <mergeCell ref="C46:C47"/>
    <mergeCell ref="C29:C35"/>
    <mergeCell ref="F29:F41"/>
    <mergeCell ref="H29:H41"/>
    <mergeCell ref="J29:J35"/>
    <mergeCell ref="C36:C41"/>
    <mergeCell ref="J36:J41"/>
    <mergeCell ref="B67:D67"/>
    <mergeCell ref="B74:C74"/>
    <mergeCell ref="I66:J66"/>
    <mergeCell ref="C52:C53"/>
    <mergeCell ref="J52:J53"/>
    <mergeCell ref="H42:H49"/>
    <mergeCell ref="F42:F49"/>
    <mergeCell ref="B57:B63"/>
    <mergeCell ref="I42:I49"/>
    <mergeCell ref="J42:J46"/>
    <mergeCell ref="B81:C81"/>
    <mergeCell ref="B82:C82"/>
    <mergeCell ref="B70:C70"/>
    <mergeCell ref="G42:G49"/>
    <mergeCell ref="B73:C73"/>
    <mergeCell ref="B89:D89"/>
    <mergeCell ref="B64:B65"/>
    <mergeCell ref="B66:D66"/>
    <mergeCell ref="B85:C85"/>
    <mergeCell ref="B86:C86"/>
    <mergeCell ref="B77:C77"/>
    <mergeCell ref="B69:D69"/>
    <mergeCell ref="B76:C76"/>
    <mergeCell ref="B72:C72"/>
    <mergeCell ref="F89:G89"/>
    <mergeCell ref="C10:C16"/>
    <mergeCell ref="B50:B56"/>
    <mergeCell ref="B71:C71"/>
    <mergeCell ref="B79:C79"/>
    <mergeCell ref="B80:C80"/>
  </mergeCells>
  <printOptions/>
  <pageMargins left="0.51" right="0.47" top="0.58" bottom="0.57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3.8515625" style="2" customWidth="1"/>
    <col min="2" max="2" width="6.28125" style="2" customWidth="1"/>
    <col min="3" max="3" width="5.28125" style="2" customWidth="1"/>
    <col min="4" max="4" width="23.00390625" style="106" customWidth="1"/>
    <col min="5" max="5" width="9.00390625" style="107" customWidth="1"/>
    <col min="6" max="6" width="10.140625" style="107" customWidth="1"/>
    <col min="7" max="7" width="6.28125" style="107" customWidth="1"/>
    <col min="8" max="8" width="27.140625" style="11" customWidth="1"/>
  </cols>
  <sheetData>
    <row r="1" spans="1:8" ht="46.5" customHeight="1" thickBot="1">
      <c r="A1" s="310" t="s">
        <v>134</v>
      </c>
      <c r="B1" s="311"/>
      <c r="C1" s="311"/>
      <c r="D1" s="311"/>
      <c r="E1" s="311"/>
      <c r="F1" s="311"/>
      <c r="G1" s="311"/>
      <c r="H1" s="312"/>
    </row>
    <row r="2" spans="1:9" ht="42.75" customHeight="1" thickBot="1">
      <c r="A2" s="61" t="s">
        <v>35</v>
      </c>
      <c r="B2" s="62" t="s">
        <v>36</v>
      </c>
      <c r="C2" s="63" t="s">
        <v>3</v>
      </c>
      <c r="D2" s="64" t="s">
        <v>37</v>
      </c>
      <c r="E2" s="65" t="s">
        <v>97</v>
      </c>
      <c r="F2" s="66" t="s">
        <v>117</v>
      </c>
      <c r="G2" s="67" t="s">
        <v>4</v>
      </c>
      <c r="H2" s="68" t="s">
        <v>38</v>
      </c>
      <c r="I2" s="69"/>
    </row>
    <row r="3" spans="1:9" ht="14.25" customHeight="1" thickBot="1">
      <c r="A3" s="70">
        <v>1</v>
      </c>
      <c r="B3" s="71">
        <v>2</v>
      </c>
      <c r="C3" s="71">
        <v>3</v>
      </c>
      <c r="D3" s="72">
        <v>4</v>
      </c>
      <c r="E3" s="73">
        <v>5</v>
      </c>
      <c r="F3" s="73">
        <v>6</v>
      </c>
      <c r="G3" s="73">
        <v>7</v>
      </c>
      <c r="H3" s="74">
        <v>8</v>
      </c>
      <c r="I3" s="69"/>
    </row>
    <row r="4" spans="1:8" ht="26.25" customHeight="1">
      <c r="A4" s="313" t="s">
        <v>39</v>
      </c>
      <c r="C4" s="59"/>
      <c r="D4" s="75" t="s">
        <v>40</v>
      </c>
      <c r="E4" s="76">
        <v>420000</v>
      </c>
      <c r="F4" s="238">
        <v>420000</v>
      </c>
      <c r="G4" s="241">
        <f>F4-E4</f>
        <v>0</v>
      </c>
      <c r="H4" s="77" t="s">
        <v>41</v>
      </c>
    </row>
    <row r="5" spans="1:8" ht="21" customHeight="1">
      <c r="A5" s="313"/>
      <c r="B5" s="78">
        <v>85154</v>
      </c>
      <c r="C5" s="79"/>
      <c r="D5" s="80" t="s">
        <v>42</v>
      </c>
      <c r="E5" s="81">
        <v>0</v>
      </c>
      <c r="F5" s="239">
        <v>0</v>
      </c>
      <c r="G5" s="235"/>
      <c r="H5" s="82" t="s">
        <v>118</v>
      </c>
    </row>
    <row r="6" spans="1:9" ht="23.25" customHeight="1" thickBot="1">
      <c r="A6" s="314"/>
      <c r="B6" s="315"/>
      <c r="C6" s="83"/>
      <c r="D6" s="84" t="s">
        <v>43</v>
      </c>
      <c r="E6" s="234">
        <f>SUM(E7:E25)</f>
        <v>420000</v>
      </c>
      <c r="F6" s="85">
        <f>SUM(F7:F25)</f>
        <v>346602.99</v>
      </c>
      <c r="G6" s="86">
        <f aca="true" t="shared" si="0" ref="G6:G25">F6-E6</f>
        <v>-73397.01000000001</v>
      </c>
      <c r="H6" s="77"/>
      <c r="I6" s="87"/>
    </row>
    <row r="7" spans="1:8" ht="27.75" customHeight="1">
      <c r="A7" s="314"/>
      <c r="B7" s="315"/>
      <c r="C7" s="88">
        <v>2310</v>
      </c>
      <c r="D7" s="89" t="s">
        <v>44</v>
      </c>
      <c r="E7" s="259">
        <v>1000</v>
      </c>
      <c r="F7" s="90">
        <v>0</v>
      </c>
      <c r="G7" s="86">
        <f t="shared" si="0"/>
        <v>-1000</v>
      </c>
      <c r="H7" s="91" t="s">
        <v>123</v>
      </c>
    </row>
    <row r="8" spans="1:8" ht="39" customHeight="1">
      <c r="A8" s="314"/>
      <c r="B8" s="315"/>
      <c r="C8" s="92">
        <v>2800</v>
      </c>
      <c r="D8" s="93" t="s">
        <v>45</v>
      </c>
      <c r="E8" s="260">
        <v>127400</v>
      </c>
      <c r="F8" s="94">
        <v>127400</v>
      </c>
      <c r="G8" s="86">
        <f t="shared" si="0"/>
        <v>0</v>
      </c>
      <c r="H8" s="95" t="s">
        <v>124</v>
      </c>
    </row>
    <row r="9" spans="1:8" ht="32.25" customHeight="1">
      <c r="A9" s="314"/>
      <c r="B9" s="315"/>
      <c r="C9" s="92">
        <v>2830</v>
      </c>
      <c r="D9" s="89" t="s">
        <v>46</v>
      </c>
      <c r="E9" s="260">
        <v>30000</v>
      </c>
      <c r="F9" s="94">
        <v>9237</v>
      </c>
      <c r="G9" s="86">
        <f t="shared" si="0"/>
        <v>-20763</v>
      </c>
      <c r="H9" s="272" t="s">
        <v>98</v>
      </c>
    </row>
    <row r="10" spans="1:8" ht="24.75" customHeight="1">
      <c r="A10" s="314"/>
      <c r="B10" s="315"/>
      <c r="C10" s="92">
        <v>4010</v>
      </c>
      <c r="D10" s="210" t="s">
        <v>47</v>
      </c>
      <c r="E10" s="261">
        <v>18000</v>
      </c>
      <c r="F10" s="97">
        <v>14772</v>
      </c>
      <c r="G10" s="86">
        <f t="shared" si="0"/>
        <v>-3228</v>
      </c>
      <c r="H10" s="98" t="s">
        <v>48</v>
      </c>
    </row>
    <row r="11" spans="1:8" ht="20.25" customHeight="1">
      <c r="A11" s="314"/>
      <c r="B11" s="315"/>
      <c r="C11" s="92">
        <v>4040</v>
      </c>
      <c r="D11" s="96" t="s">
        <v>65</v>
      </c>
      <c r="E11" s="261">
        <v>1530</v>
      </c>
      <c r="F11" s="97">
        <v>1322.43</v>
      </c>
      <c r="G11" s="86">
        <f t="shared" si="0"/>
        <v>-207.56999999999994</v>
      </c>
      <c r="H11" s="108" t="s">
        <v>66</v>
      </c>
    </row>
    <row r="12" spans="1:8" ht="25.5">
      <c r="A12" s="314"/>
      <c r="B12" s="315"/>
      <c r="C12" s="88">
        <v>4110</v>
      </c>
      <c r="D12" s="99" t="s">
        <v>49</v>
      </c>
      <c r="E12" s="261">
        <v>7083</v>
      </c>
      <c r="F12" s="97">
        <v>6424.06</v>
      </c>
      <c r="G12" s="86">
        <f>F12-E12</f>
        <v>-658.9399999999996</v>
      </c>
      <c r="H12" s="91" t="s">
        <v>50</v>
      </c>
    </row>
    <row r="13" spans="1:8" ht="25.5">
      <c r="A13" s="314"/>
      <c r="B13" s="315"/>
      <c r="C13" s="88">
        <v>4120</v>
      </c>
      <c r="D13" s="99" t="s">
        <v>51</v>
      </c>
      <c r="E13" s="261">
        <v>934</v>
      </c>
      <c r="F13" s="97">
        <v>494.1</v>
      </c>
      <c r="G13" s="86">
        <f>F13-E13</f>
        <v>-439.9</v>
      </c>
      <c r="H13" s="91" t="s">
        <v>52</v>
      </c>
    </row>
    <row r="14" spans="1:8" ht="28.5" customHeight="1">
      <c r="A14" s="314"/>
      <c r="B14" s="315"/>
      <c r="C14" s="88">
        <v>4170</v>
      </c>
      <c r="D14" s="211" t="s">
        <v>53</v>
      </c>
      <c r="E14" s="261">
        <v>81010</v>
      </c>
      <c r="F14" s="97">
        <v>71655.8</v>
      </c>
      <c r="G14" s="86">
        <f t="shared" si="0"/>
        <v>-9354.199999999997</v>
      </c>
      <c r="H14" s="91" t="s">
        <v>54</v>
      </c>
    </row>
    <row r="15" spans="1:8" ht="21" customHeight="1">
      <c r="A15" s="314"/>
      <c r="B15" s="315"/>
      <c r="C15" s="88">
        <v>4190</v>
      </c>
      <c r="D15" s="233" t="s">
        <v>104</v>
      </c>
      <c r="E15" s="261">
        <v>2000</v>
      </c>
      <c r="F15" s="267">
        <v>2000</v>
      </c>
      <c r="G15" s="266">
        <f t="shared" si="0"/>
        <v>0</v>
      </c>
      <c r="H15" s="254" t="s">
        <v>126</v>
      </c>
    </row>
    <row r="16" spans="1:8" ht="24" customHeight="1">
      <c r="A16" s="314"/>
      <c r="B16" s="315"/>
      <c r="C16" s="88">
        <v>4210</v>
      </c>
      <c r="D16" s="99" t="s">
        <v>25</v>
      </c>
      <c r="E16" s="262">
        <v>31892</v>
      </c>
      <c r="F16" s="240">
        <v>25485.5</v>
      </c>
      <c r="G16" s="86">
        <f t="shared" si="0"/>
        <v>-6406.5</v>
      </c>
      <c r="H16" s="98" t="s">
        <v>57</v>
      </c>
    </row>
    <row r="17" spans="1:8" ht="24" customHeight="1">
      <c r="A17" s="314"/>
      <c r="B17" s="315"/>
      <c r="C17" s="88">
        <v>4220</v>
      </c>
      <c r="D17" s="258" t="s">
        <v>105</v>
      </c>
      <c r="E17" s="261">
        <v>2598</v>
      </c>
      <c r="F17" s="97">
        <v>2595.1</v>
      </c>
      <c r="G17" s="86">
        <f>F17-E17</f>
        <v>-2.900000000000091</v>
      </c>
      <c r="H17" s="100" t="s">
        <v>125</v>
      </c>
    </row>
    <row r="18" spans="1:8" ht="20.25" customHeight="1">
      <c r="A18" s="314"/>
      <c r="B18" s="315"/>
      <c r="C18" s="88">
        <v>4410</v>
      </c>
      <c r="D18" s="99" t="s">
        <v>55</v>
      </c>
      <c r="E18" s="261">
        <v>300</v>
      </c>
      <c r="F18" s="97">
        <v>0</v>
      </c>
      <c r="G18" s="86">
        <f>F18-E18</f>
        <v>-300</v>
      </c>
      <c r="H18" s="82" t="s">
        <v>56</v>
      </c>
    </row>
    <row r="19" spans="1:8" ht="44.25" customHeight="1">
      <c r="A19" s="314"/>
      <c r="B19" s="315"/>
      <c r="C19" s="88">
        <v>4300</v>
      </c>
      <c r="D19" s="99" t="s">
        <v>58</v>
      </c>
      <c r="E19" s="261">
        <v>87553</v>
      </c>
      <c r="F19" s="97">
        <v>78379</v>
      </c>
      <c r="G19" s="86">
        <f t="shared" si="0"/>
        <v>-9174</v>
      </c>
      <c r="H19" s="100" t="s">
        <v>106</v>
      </c>
    </row>
    <row r="20" spans="1:8" ht="24.75" customHeight="1">
      <c r="A20" s="314"/>
      <c r="B20" s="315"/>
      <c r="C20" s="88">
        <v>4390</v>
      </c>
      <c r="D20" s="99" t="s">
        <v>59</v>
      </c>
      <c r="E20" s="261">
        <v>3200</v>
      </c>
      <c r="F20" s="97">
        <v>1020</v>
      </c>
      <c r="G20" s="86">
        <f t="shared" si="0"/>
        <v>-2180</v>
      </c>
      <c r="H20" s="101" t="s">
        <v>60</v>
      </c>
    </row>
    <row r="21" spans="1:9" ht="27" customHeight="1">
      <c r="A21" s="314"/>
      <c r="B21" s="315"/>
      <c r="C21" s="88">
        <v>4610</v>
      </c>
      <c r="D21" s="99" t="s">
        <v>31</v>
      </c>
      <c r="E21" s="261">
        <v>3000</v>
      </c>
      <c r="F21" s="97">
        <v>1480</v>
      </c>
      <c r="G21" s="86">
        <f>F21-E21</f>
        <v>-1520</v>
      </c>
      <c r="H21" s="102" t="s">
        <v>61</v>
      </c>
      <c r="I21" s="103"/>
    </row>
    <row r="22" spans="1:9" ht="21" customHeight="1">
      <c r="A22" s="314"/>
      <c r="B22" s="315"/>
      <c r="C22" s="88">
        <v>4700</v>
      </c>
      <c r="D22" s="264" t="s">
        <v>62</v>
      </c>
      <c r="E22" s="261">
        <v>2500</v>
      </c>
      <c r="F22" s="97">
        <v>418</v>
      </c>
      <c r="G22" s="86">
        <f t="shared" si="0"/>
        <v>-2082</v>
      </c>
      <c r="H22" s="102"/>
      <c r="I22" s="103"/>
    </row>
    <row r="23" spans="1:9" ht="19.5" customHeight="1" thickBot="1">
      <c r="A23" s="314"/>
      <c r="B23" s="315"/>
      <c r="C23" s="88">
        <v>6050</v>
      </c>
      <c r="D23" s="233" t="s">
        <v>99</v>
      </c>
      <c r="E23" s="265">
        <v>15000</v>
      </c>
      <c r="F23" s="268">
        <v>0</v>
      </c>
      <c r="G23" s="86">
        <f t="shared" si="0"/>
        <v>-15000</v>
      </c>
      <c r="H23" s="242" t="s">
        <v>128</v>
      </c>
      <c r="I23" s="103"/>
    </row>
    <row r="24" spans="1:8" ht="24.75" customHeight="1">
      <c r="A24" s="316">
        <v>851</v>
      </c>
      <c r="B24" s="318">
        <v>85153</v>
      </c>
      <c r="C24" s="92">
        <v>4210</v>
      </c>
      <c r="D24" s="269" t="s">
        <v>107</v>
      </c>
      <c r="E24" s="270">
        <v>1000</v>
      </c>
      <c r="F24" s="271">
        <v>1000</v>
      </c>
      <c r="G24" s="236">
        <f t="shared" si="0"/>
        <v>0</v>
      </c>
      <c r="H24" s="306" t="s">
        <v>130</v>
      </c>
    </row>
    <row r="25" spans="1:8" ht="35.25" customHeight="1" thickBot="1">
      <c r="A25" s="317"/>
      <c r="B25" s="319"/>
      <c r="C25" s="104">
        <v>4300</v>
      </c>
      <c r="D25" s="105" t="s">
        <v>63</v>
      </c>
      <c r="E25" s="263">
        <v>4000</v>
      </c>
      <c r="F25" s="85">
        <v>2920</v>
      </c>
      <c r="G25" s="237">
        <f t="shared" si="0"/>
        <v>-1080</v>
      </c>
      <c r="H25" s="34" t="s">
        <v>64</v>
      </c>
    </row>
  </sheetData>
  <sheetProtection/>
  <mergeCells count="5">
    <mergeCell ref="A1:H1"/>
    <mergeCell ref="A4:A23"/>
    <mergeCell ref="B6:B23"/>
    <mergeCell ref="A24:A25"/>
    <mergeCell ref="B24:B25"/>
  </mergeCells>
  <printOptions/>
  <pageMargins left="0.66" right="0.51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0">
      <selection activeCell="K112" sqref="K112"/>
    </sheetView>
  </sheetViews>
  <sheetFormatPr defaultColWidth="9.140625" defaultRowHeight="12.75"/>
  <cols>
    <col min="1" max="3" width="9.140625" style="1" customWidth="1"/>
    <col min="4" max="5" width="9.140625" style="2" customWidth="1"/>
    <col min="6" max="6" width="9.140625" style="3" customWidth="1"/>
    <col min="7" max="7" width="9.140625" style="4" customWidth="1"/>
    <col min="8" max="8" width="9.140625" style="9" customWidth="1"/>
    <col min="9" max="9" width="9.140625" style="10" customWidth="1"/>
    <col min="10" max="10" width="9.140625" style="11" customWidth="1"/>
    <col min="11" max="16384" width="9.140625" style="1" customWidth="1"/>
  </cols>
  <sheetData/>
  <sheetProtection/>
  <printOptions/>
  <pageMargins left="0.51" right="0.43" top="0.54" bottom="0.5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Stegnie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Zych</dc:creator>
  <cp:keywords/>
  <dc:description/>
  <cp:lastModifiedBy>EwaSuchewicz</cp:lastModifiedBy>
  <cp:lastPrinted>2017-02-14T07:33:18Z</cp:lastPrinted>
  <dcterms:created xsi:type="dcterms:W3CDTF">2013-10-10T12:01:26Z</dcterms:created>
  <dcterms:modified xsi:type="dcterms:W3CDTF">2017-02-14T07:51:32Z</dcterms:modified>
  <cp:category/>
  <cp:version/>
  <cp:contentType/>
  <cp:contentStatus/>
</cp:coreProperties>
</file>